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Прил 5" sheetId="4" r:id="rId1"/>
    <sheet name="Прил 2" sheetId="2" r:id="rId2"/>
    <sheet name="Лист1" sheetId="1" r:id="rId3"/>
  </sheets>
  <externalReferences>
    <externalReference r:id="rId4"/>
  </externalReferences>
  <definedNames>
    <definedName name="TABLE" localSheetId="1">'Прил 2'!$A$7:$F$40</definedName>
    <definedName name="TABLE" localSheetId="0">'Прил 5'!$A$7:$F$44</definedName>
    <definedName name="_xlnm.Print_Titles" localSheetId="1">'Прил 2'!$7:$7</definedName>
    <definedName name="_xlnm.Print_Titles" localSheetId="0">'Прил 5'!$7:$8</definedName>
    <definedName name="_xlnm.Print_Area" localSheetId="1">'Прил 2'!$A$1:$F$50</definedName>
    <definedName name="_xlnm.Print_Area" localSheetId="0">'Прил 5'!$A$1:$I$50</definedName>
  </definedNames>
  <calcPr calcId="152511"/>
</workbook>
</file>

<file path=xl/calcChain.xml><?xml version="1.0" encoding="utf-8"?>
<calcChain xmlns="http://schemas.openxmlformats.org/spreadsheetml/2006/main">
  <c r="I17" i="4" l="1"/>
  <c r="H17" i="4"/>
  <c r="E17" i="4"/>
  <c r="D17" i="4"/>
  <c r="I16" i="4"/>
  <c r="H16" i="4"/>
  <c r="E16" i="4"/>
  <c r="D16" i="4"/>
  <c r="I15" i="4"/>
  <c r="H15" i="4"/>
  <c r="E15" i="4"/>
  <c r="D15" i="4"/>
  <c r="E9" i="2"/>
  <c r="F9" i="2"/>
  <c r="D10" i="2"/>
  <c r="D12" i="2" s="1"/>
  <c r="E10" i="2"/>
  <c r="F10" i="2"/>
  <c r="F14" i="2" s="1"/>
  <c r="E11" i="2"/>
  <c r="F11" i="2"/>
  <c r="D14" i="2"/>
  <c r="D17" i="2"/>
  <c r="E17" i="2"/>
  <c r="F17" i="2"/>
  <c r="D21" i="2"/>
  <c r="E21" i="2"/>
  <c r="F21" i="2"/>
  <c r="D24" i="2"/>
  <c r="D36" i="2" s="1"/>
  <c r="E24" i="2"/>
  <c r="D25" i="2"/>
  <c r="E25" i="2"/>
  <c r="D33" i="2"/>
  <c r="E33" i="2"/>
  <c r="F33" i="2"/>
  <c r="E36" i="2"/>
  <c r="F36" i="2"/>
  <c r="E14" i="2" l="1"/>
  <c r="F12" i="2"/>
  <c r="E12" i="2"/>
  <c r="D11" i="2"/>
</calcChain>
</file>

<file path=xl/sharedStrings.xml><?xml version="1.0" encoding="utf-8"?>
<sst xmlns="http://schemas.openxmlformats.org/spreadsheetml/2006/main" count="204" uniqueCount="137">
  <si>
    <t>Генеральный директор АО "МСК Энерго"                                                                        В.А. Борисенков</t>
  </si>
  <si>
    <r>
      <t>_____</t>
    </r>
    <r>
      <rPr>
        <vertAlign val="superscript"/>
        <sz val="10"/>
        <rFont val="Times New Roman"/>
        <family val="1"/>
        <charset val="204"/>
      </rPr>
      <t>4</t>
    </r>
    <r>
      <rPr>
        <sz val="10"/>
        <color indexed="9"/>
        <rFont val="Times New Roman"/>
        <family val="1"/>
        <charset val="204"/>
      </rPr>
      <t>_</t>
    </r>
    <r>
      <rPr>
        <sz val="10"/>
        <rFont val="Times New Roman"/>
        <family val="1"/>
        <charset val="204"/>
      </rPr>
      <t>Заполняются коммерческим оператором оптового рынка электрической энергии (мощности).</t>
    </r>
  </si>
  <si>
    <r>
      <t>_____</t>
    </r>
    <r>
      <rPr>
        <vertAlign val="superscript"/>
        <sz val="10"/>
        <rFont val="Times New Roman"/>
        <family val="1"/>
        <charset val="204"/>
      </rPr>
      <t>3</t>
    </r>
    <r>
      <rPr>
        <sz val="10"/>
        <color indexed="9"/>
        <rFont val="Times New Roman"/>
        <family val="1"/>
        <charset val="204"/>
      </rPr>
      <t>_</t>
    </r>
    <r>
      <rPr>
        <sz val="10"/>
        <rFont val="Times New Roman"/>
        <family val="1"/>
        <charset val="204"/>
      </rPr>
      <t>Заполняются сетевыми организациями, осуществляющими передачу электрической энергии (мощности) по электрическим сетям.</t>
    </r>
  </si>
  <si>
    <r>
      <t>_____</t>
    </r>
    <r>
      <rPr>
        <vertAlign val="superscript"/>
        <sz val="10"/>
        <rFont val="Times New Roman"/>
        <family val="1"/>
        <charset val="204"/>
      </rPr>
      <t>2</t>
    </r>
    <r>
      <rPr>
        <sz val="10"/>
        <color indexed="9"/>
        <rFont val="Times New Roman"/>
        <family val="1"/>
        <charset val="204"/>
      </rPr>
      <t>_</t>
    </r>
    <r>
      <rPr>
        <sz val="10"/>
        <rFont val="Times New Roman"/>
        <family val="1"/>
        <charset val="204"/>
      </rPr>
      <t>Заполняются организацией, осуществляющей оперативно-диспетчерское управление в электроэнергетике.</t>
    </r>
  </si>
  <si>
    <r>
      <t>_____</t>
    </r>
    <r>
      <rPr>
        <vertAlign val="superscript"/>
        <sz val="10"/>
        <rFont val="Times New Roman"/>
        <family val="1"/>
        <charset val="204"/>
      </rPr>
      <t>1</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</si>
  <si>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тыс. рублей</t>
  </si>
  <si>
    <t>Анализ финансовой устойчивости по величине излишка (недостатка) собственных оборотных средств</t>
  </si>
  <si>
    <t>Уставный капитал (складочный капитал, уставный фонд, вклады товарищей)</t>
  </si>
  <si>
    <t>Справочно:</t>
  </si>
  <si>
    <t>-</t>
  </si>
  <si>
    <t>Реквизиты отраслевого тарифного соглашения (дата утверждения, срок действия)</t>
  </si>
  <si>
    <t>5.3.</t>
  </si>
  <si>
    <t>тыс. рублей на 
человека</t>
  </si>
  <si>
    <t>Среднемесячная заработная плата на одного работника</t>
  </si>
  <si>
    <t>5.2.</t>
  </si>
  <si>
    <t>человек</t>
  </si>
  <si>
    <t>Среднесписочная численность персонала</t>
  </si>
  <si>
    <t>5.1.</t>
  </si>
  <si>
    <t>Показатели численности персонала и фонда оплаты труда по регулируемым видам деятельности</t>
  </si>
  <si>
    <t>5.</t>
  </si>
  <si>
    <t>тыс. рублей (у.е.)</t>
  </si>
  <si>
    <t xml:space="preserve">Операционные расходы на условную единицу </t>
  </si>
  <si>
    <t>у.е.</t>
  </si>
  <si>
    <t xml:space="preserve">Объем условных единиц </t>
  </si>
  <si>
    <t>нет</t>
  </si>
  <si>
    <t>Реквизиты инвестиционной программы (кем утверждена, дата утверждения, номер приказа)</t>
  </si>
  <si>
    <t>4.4.1.</t>
  </si>
  <si>
    <t>Инвестиции, осуществляемые 
за счет тарифных источников</t>
  </si>
  <si>
    <t>4.4.</t>
  </si>
  <si>
    <t>Выпадающие, 
излишние доходы (расходы) прошлых лет</t>
  </si>
  <si>
    <t>4.3.</t>
  </si>
  <si>
    <r>
      <t>Неподконтрольные расходы</t>
    </r>
    <r>
      <rPr>
        <sz val="12"/>
        <rFont val="Times New Roman"/>
        <family val="1"/>
        <charset val="204"/>
      </rPr>
      <t xml:space="preserve"> - всего</t>
    </r>
  </si>
  <si>
    <t>4.2.</t>
  </si>
  <si>
    <t>материальные затраты</t>
  </si>
  <si>
    <t>ремонт основных фондов</t>
  </si>
  <si>
    <t>оплата труда</t>
  </si>
  <si>
    <t>в том числе:</t>
  </si>
  <si>
    <r>
      <t>Подконтрольные расходы</t>
    </r>
    <r>
      <rPr>
        <sz val="12"/>
        <rFont val="Times New Roman"/>
        <family val="1"/>
        <charset val="204"/>
      </rPr>
      <t xml:space="preserve"> - всего</t>
    </r>
  </si>
  <si>
    <t>4.1.</t>
  </si>
  <si>
    <t>Необходимая валовая выручка по регулируемым видам деятельности организации - всего</t>
  </si>
  <si>
    <t>4.</t>
  </si>
  <si>
    <t>Реквизиты программы энергоэффективности (кем утверждена, дата утверждения, номер приказа)</t>
  </si>
  <si>
    <t>3.5.</t>
  </si>
  <si>
    <t>процент</t>
  </si>
  <si>
    <t>Норматив потерь электрической энергии (с указанием реквизитов приказа Минэнерго России, которым утверждены нормативы)</t>
  </si>
  <si>
    <t>3.4.</t>
  </si>
  <si>
    <t>тыс. кВт·ч</t>
  </si>
  <si>
    <t>Объем полезного отпуска электроэнергии населению и приравненным к нему категориям потребителей</t>
  </si>
  <si>
    <t>3.3.</t>
  </si>
  <si>
    <t xml:space="preserve">
тыс. кВт·ч</t>
  </si>
  <si>
    <t>Объем полезного отпуска электроэнергии - всего</t>
  </si>
  <si>
    <t xml:space="preserve">
3.2.</t>
  </si>
  <si>
    <t>МВт</t>
  </si>
  <si>
    <t>Заявленная мощность</t>
  </si>
  <si>
    <t>3.1.</t>
  </si>
  <si>
    <t>Показатели регулируемых 
видов деятельности организации</t>
  </si>
  <si>
    <t>3.</t>
  </si>
  <si>
    <t>Рентабельность продаж (величина прибыли от продаж 
в каждом рубле выручки). 
Нормальное значение для данной отрасли от 9 процентов и более</t>
  </si>
  <si>
    <t>2.1.</t>
  </si>
  <si>
    <t>Показатели рентабельности организации</t>
  </si>
  <si>
    <t>2.</t>
  </si>
  <si>
    <t>Чистая прибыль (убыток)</t>
  </si>
  <si>
    <t>1.4.</t>
  </si>
  <si>
    <t>EBITDA (прибыль до процентов, налогов и амортизации)</t>
  </si>
  <si>
    <t>1.3.</t>
  </si>
  <si>
    <t>Прибыль (убыток) от продаж</t>
  </si>
  <si>
    <t>1.2.</t>
  </si>
  <si>
    <t>Выручка</t>
  </si>
  <si>
    <t>1.1.</t>
  </si>
  <si>
    <t>Показатели эффективности деятельности организации</t>
  </si>
  <si>
    <t>1.</t>
  </si>
  <si>
    <t>Предложения 
на расчетный период регулирования (2018)</t>
  </si>
  <si>
    <t>Показатели, утвержденные 
на базовый период (2017)</t>
  </si>
  <si>
    <t>Фактические показатели 
за год, предшествующий базовому периоду (2016)</t>
  </si>
  <si>
    <t>Единица измерения</t>
  </si>
  <si>
    <t>Наименование показателей</t>
  </si>
  <si>
    <t>№ 
п/п</t>
  </si>
  <si>
    <t>Акционерное общество "МСК Энергосеть"</t>
  </si>
  <si>
    <t>Раздел 2.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</si>
  <si>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Приложение № 2
к предложению о размере цен (тарифов), долгосрочных параметров регулирования</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</si>
  <si>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</si>
  <si>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</si>
  <si>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</si>
  <si>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Фактические показатели за год, предшествующий базовому периоду (2016)</t>
  </si>
  <si>
    <t>Показатели, утвержденные на базовый период * (2017)</t>
  </si>
  <si>
    <t>Предложения на расчетный период регулирования (2018)</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</si>
  <si>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</si>
  <si>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</si>
  <si>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</si>
  <si>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</si>
  <si>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</si>
  <si>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</si>
  <si>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</si>
  <si>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</si>
  <si>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</si>
  <si>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</si>
  <si>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</si>
  <si>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</si>
  <si>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</si>
  <si>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</si>
  <si>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</si>
  <si>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</si>
  <si>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3.2.</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</si>
  <si>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</si>
  <si>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</si>
  <si>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менее 150 кВт</t>
  </si>
  <si>
    <t>от 150 кВт до 670 кВт</t>
  </si>
  <si>
    <t>от 670 кВт до 10 МВт</t>
  </si>
  <si>
    <t>не менее 10 МВт</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</si>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</sst>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16" x14ac:knownFonts="1">
    <font>
      <sz val="11"/>
      <color theme="1"/>
      <name val="Calibri"/>
      <family val="2"/>
      <scheme val="minor"/>
    </font>
    <font>
      <sz val="10"/>
      <name val="Arial Cyr"/>
      <charset val="204"/>
    </font>
    <font>
      <sz val="12"/>
      <name val="Times New Roman"/>
      <family val="1"/>
      <charset val="204"/>
    </font>
    <font>
      <sz val="10"/>
      <name val="Times New Roman"/>
      <family val="1"/>
      <charset val="204"/>
    </font>
    <font>
      <sz val="10"/>
      <color indexed="9"/>
      <name val="Times New Roman"/>
      <family val="1"/>
      <charset val="204"/>
    </font>
    <font>
      <vertAlign val="superscript"/>
      <sz val="10"/>
      <name val="Times New Roman"/>
      <family val="1"/>
      <charset val="204"/>
    </font>
    <font>
      <i/>
      <sz val="12"/>
      <name val="Times New Roman"/>
      <family val="1"/>
      <charset val="204"/>
    </font>
    <font>
      <sz val="12"/>
      <color theme="1"/>
      <name val="Times New Roman"/>
      <family val="1"/>
      <charset val="204"/>
    </font>
    <font>
      <sz val="11"/>
      <color theme="1"/>
      <name val="Times New Roman"/>
      <family val="1"/>
      <charset val="204"/>
    </font>
    <font>
      <b/>
      <sz val="12"/>
      <name val="Times New Roman"/>
      <family val="1"/>
      <charset val="204"/>
    </font>
    <font>
      <sz val="13"/>
      <name val="Times New Roman"/>
      <family val="1"/>
      <charset val="204"/>
    </font>
    <font>
      <b/>
      <i/>
      <sz val="12"/>
      <name val="Times New Roman"/>
      <family val="1"/>
      <charset val="204"/>
    </font>
    <font>
      <sz val="11"/>
      <color indexed="8"/>
      <name val="Calibri"/>
      <family val="2"/>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12" fillId="0" borderId="0"/>
  </cellStyleXfs>
  <cellXfs count="69">
    <xf numFmtId="0" fontId="0" fillId="0" borderId="0" xfId="0"/>
    <xf numFmtId="0" fontId="2" fillId="0" borderId="0" xfId="1" applyFont="1"/>
    <xf numFmtId="0" fontId="2" fillId="0" borderId="0" xfId="1" applyFont="1" applyAlignment="1">
      <alignment horizontal="center"/>
    </xf>
    <xf numFmtId="0" fontId="3" fillId="0" borderId="0" xfId="1" applyFont="1"/>
    <xf numFmtId="0" fontId="4" fillId="0" borderId="0" xfId="1" applyFont="1"/>
    <xf numFmtId="0" fontId="2" fillId="0" borderId="0" xfId="1" applyFont="1" applyAlignment="1">
      <alignment vertical="top"/>
    </xf>
    <xf numFmtId="4" fontId="2" fillId="0" borderId="1" xfId="1" applyNumberFormat="1" applyFont="1" applyBorder="1" applyAlignment="1">
      <alignment horizontal="center" vertical="top" wrapText="1"/>
    </xf>
    <xf numFmtId="4" fontId="2" fillId="0" borderId="2" xfId="1" applyNumberFormat="1" applyFont="1" applyBorder="1" applyAlignment="1">
      <alignment horizontal="center" vertical="top" wrapText="1"/>
    </xf>
    <xf numFmtId="0" fontId="2" fillId="0" borderId="2" xfId="1" applyFont="1" applyBorder="1" applyAlignment="1">
      <alignment horizontal="center" vertical="top" wrapText="1"/>
    </xf>
    <xf numFmtId="0" fontId="2" fillId="0" borderId="2" xfId="1" applyFont="1" applyBorder="1" applyAlignment="1">
      <alignment horizontal="left" vertical="top" wrapText="1"/>
    </xf>
    <xf numFmtId="0" fontId="2" fillId="0" borderId="3" xfId="1" applyFont="1" applyBorder="1" applyAlignment="1">
      <alignment horizontal="center" vertical="top" wrapText="1"/>
    </xf>
    <xf numFmtId="4" fontId="2" fillId="2" borderId="4" xfId="1" applyNumberFormat="1" applyFont="1" applyFill="1" applyBorder="1" applyAlignment="1">
      <alignment horizontal="center" vertical="top" wrapText="1"/>
    </xf>
    <xf numFmtId="4" fontId="2" fillId="2" borderId="5" xfId="1" applyNumberFormat="1" applyFont="1" applyFill="1" applyBorder="1" applyAlignment="1">
      <alignment horizontal="center" vertical="top" wrapText="1"/>
    </xf>
    <xf numFmtId="0" fontId="2" fillId="2" borderId="5" xfId="1" applyFont="1" applyFill="1" applyBorder="1" applyAlignment="1">
      <alignment horizontal="center" vertical="top" wrapText="1"/>
    </xf>
    <xf numFmtId="0" fontId="2" fillId="2" borderId="5" xfId="1" applyFont="1" applyFill="1" applyBorder="1" applyAlignment="1">
      <alignment horizontal="left" vertical="top" wrapText="1"/>
    </xf>
    <xf numFmtId="0" fontId="2" fillId="2" borderId="6" xfId="1" applyFont="1" applyFill="1" applyBorder="1" applyAlignment="1">
      <alignment horizontal="center" vertical="top" wrapText="1"/>
    </xf>
    <xf numFmtId="0" fontId="6" fillId="2" borderId="5" xfId="1" applyFont="1" applyFill="1" applyBorder="1" applyAlignment="1">
      <alignment horizontal="left" vertical="top" wrapText="1"/>
    </xf>
    <xf numFmtId="164" fontId="2" fillId="2" borderId="4" xfId="1" applyNumberFormat="1" applyFont="1" applyFill="1" applyBorder="1" applyAlignment="1">
      <alignment horizontal="center" vertical="top" wrapText="1"/>
    </xf>
    <xf numFmtId="164" fontId="2" fillId="2" borderId="5" xfId="1" applyNumberFormat="1" applyFont="1" applyFill="1" applyBorder="1" applyAlignment="1">
      <alignment horizontal="center" vertical="top" wrapText="1"/>
    </xf>
    <xf numFmtId="3" fontId="2" fillId="2" borderId="4" xfId="1" applyNumberFormat="1" applyFont="1" applyFill="1" applyBorder="1" applyAlignment="1">
      <alignment horizontal="center" vertical="top" wrapText="1"/>
    </xf>
    <xf numFmtId="3" fontId="2" fillId="2" borderId="5" xfId="1" applyNumberFormat="1" applyFont="1" applyFill="1" applyBorder="1" applyAlignment="1">
      <alignment horizontal="center" vertical="top" wrapText="1"/>
    </xf>
    <xf numFmtId="4" fontId="7" fillId="2" borderId="4" xfId="1" applyNumberFormat="1" applyFont="1" applyFill="1" applyBorder="1" applyAlignment="1">
      <alignment horizontal="center" vertical="top" wrapText="1"/>
    </xf>
    <xf numFmtId="4" fontId="8" fillId="2" borderId="4" xfId="1" applyNumberFormat="1" applyFont="1" applyFill="1" applyBorder="1" applyAlignment="1">
      <alignment horizontal="center" vertical="top" wrapText="1"/>
    </xf>
    <xf numFmtId="4" fontId="7" fillId="2" borderId="5" xfId="1" applyNumberFormat="1" applyFont="1" applyFill="1" applyBorder="1" applyAlignment="1">
      <alignment horizontal="center" vertical="top" wrapText="1"/>
    </xf>
    <xf numFmtId="4" fontId="2" fillId="2" borderId="4" xfId="1" applyNumberFormat="1" applyFont="1" applyFill="1" applyBorder="1" applyAlignment="1">
      <alignment horizontal="center" vertical="center" wrapText="1"/>
    </xf>
    <xf numFmtId="4" fontId="2" fillId="2" borderId="5" xfId="1" applyNumberFormat="1" applyFont="1" applyFill="1" applyBorder="1" applyAlignment="1">
      <alignment horizontal="center" vertical="center" wrapText="1"/>
    </xf>
    <xf numFmtId="0" fontId="2" fillId="0" borderId="0" xfId="1" applyFont="1" applyAlignment="1"/>
    <xf numFmtId="165" fontId="2" fillId="2" borderId="4" xfId="1" applyNumberFormat="1" applyFont="1" applyFill="1" applyBorder="1" applyAlignment="1">
      <alignment horizontal="center" wrapText="1"/>
    </xf>
    <xf numFmtId="165" fontId="2" fillId="2" borderId="5" xfId="1" applyNumberFormat="1" applyFont="1" applyFill="1" applyBorder="1" applyAlignment="1">
      <alignment horizontal="center" wrapText="1"/>
    </xf>
    <xf numFmtId="0" fontId="2" fillId="2" borderId="5" xfId="1" applyFont="1" applyFill="1" applyBorder="1" applyAlignment="1">
      <alignment horizontal="center" wrapText="1"/>
    </xf>
    <xf numFmtId="0" fontId="2" fillId="2" borderId="5" xfId="1" applyFont="1" applyFill="1" applyBorder="1" applyAlignment="1">
      <alignment horizontal="left" wrapText="1"/>
    </xf>
    <xf numFmtId="0" fontId="2" fillId="2" borderId="6" xfId="1" applyFont="1" applyFill="1" applyBorder="1" applyAlignment="1">
      <alignment horizontal="center" wrapText="1"/>
    </xf>
    <xf numFmtId="4" fontId="2" fillId="0" borderId="4" xfId="1" applyNumberFormat="1" applyFont="1" applyBorder="1" applyAlignment="1">
      <alignment horizontal="center" vertical="top" wrapText="1"/>
    </xf>
    <xf numFmtId="4" fontId="2" fillId="0" borderId="5" xfId="1" applyNumberFormat="1" applyFont="1" applyBorder="1" applyAlignment="1">
      <alignment horizontal="center" vertical="top" wrapText="1"/>
    </xf>
    <xf numFmtId="4" fontId="2" fillId="0" borderId="5" xfId="1" applyNumberFormat="1" applyFont="1" applyFill="1" applyBorder="1" applyAlignment="1">
      <alignment horizontal="center" vertical="top" wrapText="1"/>
    </xf>
    <xf numFmtId="0" fontId="2" fillId="0" borderId="5" xfId="1" applyFont="1" applyBorder="1" applyAlignment="1">
      <alignment horizontal="center" vertical="top" wrapText="1"/>
    </xf>
    <xf numFmtId="0" fontId="2" fillId="0" borderId="5" xfId="1" applyFont="1" applyBorder="1" applyAlignment="1">
      <alignment horizontal="left" vertical="top" wrapText="1"/>
    </xf>
    <xf numFmtId="0" fontId="2" fillId="0" borderId="6" xfId="1" applyFont="1" applyBorder="1" applyAlignment="1">
      <alignment horizontal="center" vertical="top" wrapText="1"/>
    </xf>
    <xf numFmtId="0" fontId="2" fillId="0" borderId="0" xfId="1" applyFont="1" applyAlignment="1">
      <alignment horizontal="center" vertical="center"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9" fillId="0" borderId="0" xfId="1" applyFont="1" applyAlignment="1">
      <alignment horizontal="center"/>
    </xf>
    <xf numFmtId="0" fontId="10" fillId="0" borderId="0" xfId="1" applyFont="1" applyAlignment="1">
      <alignment horizontal="center"/>
    </xf>
    <xf numFmtId="0" fontId="10" fillId="0" borderId="0" xfId="1" applyFont="1" applyAlignment="1">
      <alignment horizontal="center" wrapText="1"/>
    </xf>
    <xf numFmtId="0" fontId="3" fillId="0" borderId="0" xfId="1" applyFont="1" applyAlignment="1">
      <alignment wrapText="1"/>
    </xf>
    <xf numFmtId="0" fontId="3" fillId="0" borderId="0" xfId="1" applyFont="1" applyAlignment="1">
      <alignment horizontal="left" wrapText="1" indent="3"/>
    </xf>
    <xf numFmtId="0" fontId="11" fillId="0" borderId="0" xfId="1" applyFont="1" applyAlignment="1">
      <alignment horizontal="center"/>
    </xf>
    <xf numFmtId="0" fontId="13" fillId="0" borderId="10"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12" xfId="2" applyFont="1" applyBorder="1" applyAlignment="1">
      <alignment horizontal="center" vertical="center" wrapText="1"/>
    </xf>
    <xf numFmtId="0" fontId="14" fillId="0" borderId="0" xfId="1" applyFont="1" applyAlignment="1">
      <alignment horizontal="center" vertical="center" wrapText="1"/>
    </xf>
    <xf numFmtId="0" fontId="13" fillId="0" borderId="13" xfId="2" applyFont="1" applyBorder="1" applyAlignment="1">
      <alignment horizontal="center" vertical="center" wrapText="1"/>
    </xf>
    <xf numFmtId="0" fontId="13" fillId="0" borderId="14" xfId="2" applyFont="1" applyBorder="1" applyAlignment="1">
      <alignment horizontal="center" vertical="center" wrapText="1"/>
    </xf>
    <xf numFmtId="0" fontId="13" fillId="0" borderId="14" xfId="2" applyFont="1" applyBorder="1" applyAlignment="1">
      <alignment horizontal="center" vertical="center" wrapText="1"/>
    </xf>
    <xf numFmtId="0" fontId="13" fillId="0" borderId="15" xfId="2" applyFont="1" applyBorder="1" applyAlignment="1">
      <alignment horizontal="center" vertical="center" wrapText="1"/>
    </xf>
    <xf numFmtId="0" fontId="14" fillId="0" borderId="0" xfId="1" applyFont="1" applyAlignment="1">
      <alignment vertical="top"/>
    </xf>
    <xf numFmtId="0" fontId="13" fillId="0" borderId="13" xfId="2" applyFont="1" applyBorder="1" applyAlignment="1">
      <alignment horizontal="center" vertical="top" wrapText="1"/>
    </xf>
    <xf numFmtId="0" fontId="13" fillId="0" borderId="14" xfId="2" applyFont="1" applyBorder="1" applyAlignment="1">
      <alignment horizontal="left" vertical="top" wrapText="1"/>
    </xf>
    <xf numFmtId="0" fontId="13" fillId="0" borderId="14" xfId="2" applyFont="1" applyBorder="1" applyAlignment="1">
      <alignment horizontal="center" vertical="top" wrapText="1"/>
    </xf>
    <xf numFmtId="0" fontId="13" fillId="0" borderId="14" xfId="2" applyFont="1" applyBorder="1" applyAlignment="1">
      <alignment horizontal="center" vertical="top"/>
    </xf>
    <xf numFmtId="0" fontId="13" fillId="0" borderId="15" xfId="2" applyFont="1" applyBorder="1" applyAlignment="1">
      <alignment horizontal="center" vertical="top"/>
    </xf>
    <xf numFmtId="3" fontId="13" fillId="0" borderId="14" xfId="2" applyNumberFormat="1" applyFont="1" applyBorder="1" applyAlignment="1">
      <alignment horizontal="center" vertical="top"/>
    </xf>
    <xf numFmtId="3" fontId="13" fillId="0" borderId="15" xfId="2" applyNumberFormat="1" applyFont="1" applyBorder="1" applyAlignment="1">
      <alignment horizontal="center" vertical="top"/>
    </xf>
    <xf numFmtId="0" fontId="13" fillId="0" borderId="16" xfId="2" applyFont="1" applyBorder="1" applyAlignment="1">
      <alignment horizontal="center" vertical="top" wrapText="1"/>
    </xf>
    <xf numFmtId="0" fontId="13" fillId="0" borderId="17" xfId="2" applyFont="1" applyBorder="1" applyAlignment="1">
      <alignment horizontal="left" vertical="top" wrapText="1"/>
    </xf>
    <xf numFmtId="0" fontId="13" fillId="0" borderId="17" xfId="2" applyFont="1" applyBorder="1" applyAlignment="1">
      <alignment horizontal="center" vertical="top" wrapText="1"/>
    </xf>
    <xf numFmtId="0" fontId="13" fillId="0" borderId="17" xfId="2" applyFont="1" applyBorder="1" applyAlignment="1">
      <alignment horizontal="center" vertical="top"/>
    </xf>
    <xf numFmtId="0" fontId="13" fillId="0" borderId="18" xfId="2" applyFont="1" applyBorder="1" applyAlignment="1">
      <alignment horizontal="center" vertical="top"/>
    </xf>
  </cellXfs>
  <cellStyles count="3">
    <cellStyle name="Обычный" xfId="0" builtinId="0"/>
    <cellStyle name="Обычный 2" xfId="1"/>
    <cellStyle name="Обычный_стр.1_5"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ko\kes\&#1055;&#1069;&#1054;\&#1058;&#1072;&#1088;&#1080;&#1092;%20&#1085;&#1072;%202018%20&#1052;&#1086;&#1089;&#1082;&#1074;&#1072;\&#1055;&#1088;&#1077;&#1076;&#1083;&#1086;&#1078;&#1077;&#1085;&#1080;&#1077;%20&#1086;%20&#1088;&#1072;&#1079;&#1084;&#1077;&#1088;&#1077;%20&#1094;&#1077;&#1085;%20&#1085;&#1072;%202018%20&#1057;&#1050;&#1054;&#1056;&#1056;&#1045;&#1050;&#1058;&#1048;&#1056;&#1054;&#1042;&#1040;&#1053;&#1053;&#1054;&#1045;\&#1059;&#1090;&#1086;&#1095;&#1085;&#1077;&#1085;&#1085;&#1086;&#1077;%20&#1055;&#1088;&#1077;&#1076;&#1083;&#1086;&#1078;%20&#1086;%20&#1088;&#1072;&#1079;&#1084;&#1077;&#1088;&#1077;%20&#1094;&#1077;&#1085;%20&#1055;&#1088;&#1080;&#1083;%202,%205%20&#1052;&#1086;&#1089;&#1082;&#1074;&#1072;%202018%20&#1088;&#1072;&#1073;&#1086;&#1095;&#1080;&#108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рил 2"/>
      <sheetName val="Прил 5"/>
      <sheetName val="Опер расх"/>
      <sheetName val="цена"/>
    </sheetNames>
    <sheetDataSet>
      <sheetData sheetId="0"/>
      <sheetData sheetId="1"/>
      <sheetData sheetId="2">
        <row r="8">
          <cell r="C8">
            <v>51170.760000000009</v>
          </cell>
        </row>
        <row r="9">
          <cell r="C9">
            <v>7091.01</v>
          </cell>
        </row>
        <row r="10">
          <cell r="C10">
            <v>13222.85</v>
          </cell>
          <cell r="D10">
            <v>11767.22</v>
          </cell>
        </row>
        <row r="14">
          <cell r="C14">
            <v>47.4</v>
          </cell>
          <cell r="D14">
            <v>0</v>
          </cell>
        </row>
        <row r="16">
          <cell r="D16">
            <v>0</v>
          </cell>
          <cell r="E16">
            <v>175.45</v>
          </cell>
        </row>
        <row r="25">
          <cell r="C25">
            <v>52073.270000000011</v>
          </cell>
          <cell r="D25">
            <v>47237.95</v>
          </cell>
          <cell r="E25">
            <v>55905.440000000002</v>
          </cell>
        </row>
        <row r="30">
          <cell r="C30">
            <v>21.221900000000002</v>
          </cell>
          <cell r="D30">
            <v>28.178599999999999</v>
          </cell>
          <cell r="E30">
            <v>33.956000000000003</v>
          </cell>
        </row>
        <row r="33">
          <cell r="C33">
            <v>22837.560000000009</v>
          </cell>
          <cell r="D33">
            <v>23236.14</v>
          </cell>
          <cell r="E33">
            <v>33320.090000000004</v>
          </cell>
        </row>
        <row r="34">
          <cell r="D34">
            <v>7332.23</v>
          </cell>
          <cell r="E34">
            <v>7911.0999999999995</v>
          </cell>
        </row>
        <row r="40">
          <cell r="C40">
            <v>183.17</v>
          </cell>
        </row>
      </sheetData>
      <sheetData sheetId="3">
        <row r="6">
          <cell r="C6">
            <v>889708.18815331045</v>
          </cell>
          <cell r="D6">
            <v>143.56847775175643</v>
          </cell>
          <cell r="E6">
            <v>2453.7518260853176</v>
          </cell>
        </row>
        <row r="7">
          <cell r="C7">
            <v>889708.18815331045</v>
          </cell>
          <cell r="D7">
            <v>143.56777220701255</v>
          </cell>
          <cell r="E7">
            <v>2453.751120540574</v>
          </cell>
        </row>
        <row r="9">
          <cell r="C9">
            <v>618335.06862073217</v>
          </cell>
          <cell r="D9">
            <v>311.74345280837338</v>
          </cell>
          <cell r="E9">
            <v>1682.1602969634273</v>
          </cell>
        </row>
        <row r="10">
          <cell r="C10">
            <v>595447.43048725021</v>
          </cell>
          <cell r="D10">
            <v>327.70866175883123</v>
          </cell>
          <cell r="E10">
            <v>1612.8801506591337</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abSelected="1" view="pageBreakPreview" zoomScaleNormal="100" workbookViewId="0">
      <selection activeCell="E17" sqref="E17"/>
    </sheetView>
  </sheetViews>
  <sheetFormatPr defaultRowHeight="15.75" x14ac:dyDescent="0.25"/>
  <cols>
    <col min="1" max="1" width="7.7109375" style="1" customWidth="1"/>
    <col min="2" max="2" width="45" style="1" customWidth="1"/>
    <col min="3" max="3" width="17" style="1" customWidth="1"/>
    <col min="4" max="9" width="9.7109375" style="1" customWidth="1"/>
    <col min="10" max="256" width="9.140625" style="1"/>
    <col min="257" max="257" width="7.7109375" style="1" customWidth="1"/>
    <col min="258" max="258" width="45" style="1" customWidth="1"/>
    <col min="259" max="259" width="17" style="1" customWidth="1"/>
    <col min="260" max="265" width="9.7109375" style="1" customWidth="1"/>
    <col min="266" max="512" width="9.140625" style="1"/>
    <col min="513" max="513" width="7.7109375" style="1" customWidth="1"/>
    <col min="514" max="514" width="45" style="1" customWidth="1"/>
    <col min="515" max="515" width="17" style="1" customWidth="1"/>
    <col min="516" max="521" width="9.7109375" style="1" customWidth="1"/>
    <col min="522" max="768" width="9.140625" style="1"/>
    <col min="769" max="769" width="7.7109375" style="1" customWidth="1"/>
    <col min="770" max="770" width="45" style="1" customWidth="1"/>
    <col min="771" max="771" width="17" style="1" customWidth="1"/>
    <col min="772" max="777" width="9.7109375" style="1" customWidth="1"/>
    <col min="778" max="1024" width="9.140625" style="1"/>
    <col min="1025" max="1025" width="7.7109375" style="1" customWidth="1"/>
    <col min="1026" max="1026" width="45" style="1" customWidth="1"/>
    <col min="1027" max="1027" width="17" style="1" customWidth="1"/>
    <col min="1028" max="1033" width="9.7109375" style="1" customWidth="1"/>
    <col min="1034" max="1280" width="9.140625" style="1"/>
    <col min="1281" max="1281" width="7.7109375" style="1" customWidth="1"/>
    <col min="1282" max="1282" width="45" style="1" customWidth="1"/>
    <col min="1283" max="1283" width="17" style="1" customWidth="1"/>
    <col min="1284" max="1289" width="9.7109375" style="1" customWidth="1"/>
    <col min="1290" max="1536" width="9.140625" style="1"/>
    <col min="1537" max="1537" width="7.7109375" style="1" customWidth="1"/>
    <col min="1538" max="1538" width="45" style="1" customWidth="1"/>
    <col min="1539" max="1539" width="17" style="1" customWidth="1"/>
    <col min="1540" max="1545" width="9.7109375" style="1" customWidth="1"/>
    <col min="1546" max="1792" width="9.140625" style="1"/>
    <col min="1793" max="1793" width="7.7109375" style="1" customWidth="1"/>
    <col min="1794" max="1794" width="45" style="1" customWidth="1"/>
    <col min="1795" max="1795" width="17" style="1" customWidth="1"/>
    <col min="1796" max="1801" width="9.7109375" style="1" customWidth="1"/>
    <col min="1802" max="2048" width="9.140625" style="1"/>
    <col min="2049" max="2049" width="7.7109375" style="1" customWidth="1"/>
    <col min="2050" max="2050" width="45" style="1" customWidth="1"/>
    <col min="2051" max="2051" width="17" style="1" customWidth="1"/>
    <col min="2052" max="2057" width="9.7109375" style="1" customWidth="1"/>
    <col min="2058" max="2304" width="9.140625" style="1"/>
    <col min="2305" max="2305" width="7.7109375" style="1" customWidth="1"/>
    <col min="2306" max="2306" width="45" style="1" customWidth="1"/>
    <col min="2307" max="2307" width="17" style="1" customWidth="1"/>
    <col min="2308" max="2313" width="9.7109375" style="1" customWidth="1"/>
    <col min="2314" max="2560" width="9.140625" style="1"/>
    <col min="2561" max="2561" width="7.7109375" style="1" customWidth="1"/>
    <col min="2562" max="2562" width="45" style="1" customWidth="1"/>
    <col min="2563" max="2563" width="17" style="1" customWidth="1"/>
    <col min="2564" max="2569" width="9.7109375" style="1" customWidth="1"/>
    <col min="2570" max="2816" width="9.140625" style="1"/>
    <col min="2817" max="2817" width="7.7109375" style="1" customWidth="1"/>
    <col min="2818" max="2818" width="45" style="1" customWidth="1"/>
    <col min="2819" max="2819" width="17" style="1" customWidth="1"/>
    <col min="2820" max="2825" width="9.7109375" style="1" customWidth="1"/>
    <col min="2826" max="3072" width="9.140625" style="1"/>
    <col min="3073" max="3073" width="7.7109375" style="1" customWidth="1"/>
    <col min="3074" max="3074" width="45" style="1" customWidth="1"/>
    <col min="3075" max="3075" width="17" style="1" customWidth="1"/>
    <col min="3076" max="3081" width="9.7109375" style="1" customWidth="1"/>
    <col min="3082" max="3328" width="9.140625" style="1"/>
    <col min="3329" max="3329" width="7.7109375" style="1" customWidth="1"/>
    <col min="3330" max="3330" width="45" style="1" customWidth="1"/>
    <col min="3331" max="3331" width="17" style="1" customWidth="1"/>
    <col min="3332" max="3337" width="9.7109375" style="1" customWidth="1"/>
    <col min="3338" max="3584" width="9.140625" style="1"/>
    <col min="3585" max="3585" width="7.7109375" style="1" customWidth="1"/>
    <col min="3586" max="3586" width="45" style="1" customWidth="1"/>
    <col min="3587" max="3587" width="17" style="1" customWidth="1"/>
    <col min="3588" max="3593" width="9.7109375" style="1" customWidth="1"/>
    <col min="3594" max="3840" width="9.140625" style="1"/>
    <col min="3841" max="3841" width="7.7109375" style="1" customWidth="1"/>
    <col min="3842" max="3842" width="45" style="1" customWidth="1"/>
    <col min="3843" max="3843" width="17" style="1" customWidth="1"/>
    <col min="3844" max="3849" width="9.7109375" style="1" customWidth="1"/>
    <col min="3850" max="4096" width="9.140625" style="1"/>
    <col min="4097" max="4097" width="7.7109375" style="1" customWidth="1"/>
    <col min="4098" max="4098" width="45" style="1" customWidth="1"/>
    <col min="4099" max="4099" width="17" style="1" customWidth="1"/>
    <col min="4100" max="4105" width="9.7109375" style="1" customWidth="1"/>
    <col min="4106" max="4352" width="9.140625" style="1"/>
    <col min="4353" max="4353" width="7.7109375" style="1" customWidth="1"/>
    <col min="4354" max="4354" width="45" style="1" customWidth="1"/>
    <col min="4355" max="4355" width="17" style="1" customWidth="1"/>
    <col min="4356" max="4361" width="9.7109375" style="1" customWidth="1"/>
    <col min="4362" max="4608" width="9.140625" style="1"/>
    <col min="4609" max="4609" width="7.7109375" style="1" customWidth="1"/>
    <col min="4610" max="4610" width="45" style="1" customWidth="1"/>
    <col min="4611" max="4611" width="17" style="1" customWidth="1"/>
    <col min="4612" max="4617" width="9.7109375" style="1" customWidth="1"/>
    <col min="4618" max="4864" width="9.140625" style="1"/>
    <col min="4865" max="4865" width="7.7109375" style="1" customWidth="1"/>
    <col min="4866" max="4866" width="45" style="1" customWidth="1"/>
    <col min="4867" max="4867" width="17" style="1" customWidth="1"/>
    <col min="4868" max="4873" width="9.7109375" style="1" customWidth="1"/>
    <col min="4874" max="5120" width="9.140625" style="1"/>
    <col min="5121" max="5121" width="7.7109375" style="1" customWidth="1"/>
    <col min="5122" max="5122" width="45" style="1" customWidth="1"/>
    <col min="5123" max="5123" width="17" style="1" customWidth="1"/>
    <col min="5124" max="5129" width="9.7109375" style="1" customWidth="1"/>
    <col min="5130" max="5376" width="9.140625" style="1"/>
    <col min="5377" max="5377" width="7.7109375" style="1" customWidth="1"/>
    <col min="5378" max="5378" width="45" style="1" customWidth="1"/>
    <col min="5379" max="5379" width="17" style="1" customWidth="1"/>
    <col min="5380" max="5385" width="9.7109375" style="1" customWidth="1"/>
    <col min="5386" max="5632" width="9.140625" style="1"/>
    <col min="5633" max="5633" width="7.7109375" style="1" customWidth="1"/>
    <col min="5634" max="5634" width="45" style="1" customWidth="1"/>
    <col min="5635" max="5635" width="17" style="1" customWidth="1"/>
    <col min="5636" max="5641" width="9.7109375" style="1" customWidth="1"/>
    <col min="5642" max="5888" width="9.140625" style="1"/>
    <col min="5889" max="5889" width="7.7109375" style="1" customWidth="1"/>
    <col min="5890" max="5890" width="45" style="1" customWidth="1"/>
    <col min="5891" max="5891" width="17" style="1" customWidth="1"/>
    <col min="5892" max="5897" width="9.7109375" style="1" customWidth="1"/>
    <col min="5898" max="6144" width="9.140625" style="1"/>
    <col min="6145" max="6145" width="7.7109375" style="1" customWidth="1"/>
    <col min="6146" max="6146" width="45" style="1" customWidth="1"/>
    <col min="6147" max="6147" width="17" style="1" customWidth="1"/>
    <col min="6148" max="6153" width="9.7109375" style="1" customWidth="1"/>
    <col min="6154" max="6400" width="9.140625" style="1"/>
    <col min="6401" max="6401" width="7.7109375" style="1" customWidth="1"/>
    <col min="6402" max="6402" width="45" style="1" customWidth="1"/>
    <col min="6403" max="6403" width="17" style="1" customWidth="1"/>
    <col min="6404" max="6409" width="9.7109375" style="1" customWidth="1"/>
    <col min="6410" max="6656" width="9.140625" style="1"/>
    <col min="6657" max="6657" width="7.7109375" style="1" customWidth="1"/>
    <col min="6658" max="6658" width="45" style="1" customWidth="1"/>
    <col min="6659" max="6659" width="17" style="1" customWidth="1"/>
    <col min="6660" max="6665" width="9.7109375" style="1" customWidth="1"/>
    <col min="6666" max="6912" width="9.140625" style="1"/>
    <col min="6913" max="6913" width="7.7109375" style="1" customWidth="1"/>
    <col min="6914" max="6914" width="45" style="1" customWidth="1"/>
    <col min="6915" max="6915" width="17" style="1" customWidth="1"/>
    <col min="6916" max="6921" width="9.7109375" style="1" customWidth="1"/>
    <col min="6922" max="7168" width="9.140625" style="1"/>
    <col min="7169" max="7169" width="7.7109375" style="1" customWidth="1"/>
    <col min="7170" max="7170" width="45" style="1" customWidth="1"/>
    <col min="7171" max="7171" width="17" style="1" customWidth="1"/>
    <col min="7172" max="7177" width="9.7109375" style="1" customWidth="1"/>
    <col min="7178" max="7424" width="9.140625" style="1"/>
    <col min="7425" max="7425" width="7.7109375" style="1" customWidth="1"/>
    <col min="7426" max="7426" width="45" style="1" customWidth="1"/>
    <col min="7427" max="7427" width="17" style="1" customWidth="1"/>
    <col min="7428" max="7433" width="9.7109375" style="1" customWidth="1"/>
    <col min="7434" max="7680" width="9.140625" style="1"/>
    <col min="7681" max="7681" width="7.7109375" style="1" customWidth="1"/>
    <col min="7682" max="7682" width="45" style="1" customWidth="1"/>
    <col min="7683" max="7683" width="17" style="1" customWidth="1"/>
    <col min="7684" max="7689" width="9.7109375" style="1" customWidth="1"/>
    <col min="7690" max="7936" width="9.140625" style="1"/>
    <col min="7937" max="7937" width="7.7109375" style="1" customWidth="1"/>
    <col min="7938" max="7938" width="45" style="1" customWidth="1"/>
    <col min="7939" max="7939" width="17" style="1" customWidth="1"/>
    <col min="7940" max="7945" width="9.7109375" style="1" customWidth="1"/>
    <col min="7946" max="8192" width="9.140625" style="1"/>
    <col min="8193" max="8193" width="7.7109375" style="1" customWidth="1"/>
    <col min="8194" max="8194" width="45" style="1" customWidth="1"/>
    <col min="8195" max="8195" width="17" style="1" customWidth="1"/>
    <col min="8196" max="8201" width="9.7109375" style="1" customWidth="1"/>
    <col min="8202" max="8448" width="9.140625" style="1"/>
    <col min="8449" max="8449" width="7.7109375" style="1" customWidth="1"/>
    <col min="8450" max="8450" width="45" style="1" customWidth="1"/>
    <col min="8451" max="8451" width="17" style="1" customWidth="1"/>
    <col min="8452" max="8457" width="9.7109375" style="1" customWidth="1"/>
    <col min="8458" max="8704" width="9.140625" style="1"/>
    <col min="8705" max="8705" width="7.7109375" style="1" customWidth="1"/>
    <col min="8706" max="8706" width="45" style="1" customWidth="1"/>
    <col min="8707" max="8707" width="17" style="1" customWidth="1"/>
    <col min="8708" max="8713" width="9.7109375" style="1" customWidth="1"/>
    <col min="8714" max="8960" width="9.140625" style="1"/>
    <col min="8961" max="8961" width="7.7109375" style="1" customWidth="1"/>
    <col min="8962" max="8962" width="45" style="1" customWidth="1"/>
    <col min="8963" max="8963" width="17" style="1" customWidth="1"/>
    <col min="8964" max="8969" width="9.7109375" style="1" customWidth="1"/>
    <col min="8970" max="9216" width="9.140625" style="1"/>
    <col min="9217" max="9217" width="7.7109375" style="1" customWidth="1"/>
    <col min="9218" max="9218" width="45" style="1" customWidth="1"/>
    <col min="9219" max="9219" width="17" style="1" customWidth="1"/>
    <col min="9220" max="9225" width="9.7109375" style="1" customWidth="1"/>
    <col min="9226" max="9472" width="9.140625" style="1"/>
    <col min="9473" max="9473" width="7.7109375" style="1" customWidth="1"/>
    <col min="9474" max="9474" width="45" style="1" customWidth="1"/>
    <col min="9475" max="9475" width="17" style="1" customWidth="1"/>
    <col min="9476" max="9481" width="9.7109375" style="1" customWidth="1"/>
    <col min="9482" max="9728" width="9.140625" style="1"/>
    <col min="9729" max="9729" width="7.7109375" style="1" customWidth="1"/>
    <col min="9730" max="9730" width="45" style="1" customWidth="1"/>
    <col min="9731" max="9731" width="17" style="1" customWidth="1"/>
    <col min="9732" max="9737" width="9.7109375" style="1" customWidth="1"/>
    <col min="9738" max="9984" width="9.140625" style="1"/>
    <col min="9985" max="9985" width="7.7109375" style="1" customWidth="1"/>
    <col min="9986" max="9986" width="45" style="1" customWidth="1"/>
    <col min="9987" max="9987" width="17" style="1" customWidth="1"/>
    <col min="9988" max="9993" width="9.7109375" style="1" customWidth="1"/>
    <col min="9994" max="10240" width="9.140625" style="1"/>
    <col min="10241" max="10241" width="7.7109375" style="1" customWidth="1"/>
    <col min="10242" max="10242" width="45" style="1" customWidth="1"/>
    <col min="10243" max="10243" width="17" style="1" customWidth="1"/>
    <col min="10244" max="10249" width="9.7109375" style="1" customWidth="1"/>
    <col min="10250" max="10496" width="9.140625" style="1"/>
    <col min="10497" max="10497" width="7.7109375" style="1" customWidth="1"/>
    <col min="10498" max="10498" width="45" style="1" customWidth="1"/>
    <col min="10499" max="10499" width="17" style="1" customWidth="1"/>
    <col min="10500" max="10505" width="9.7109375" style="1" customWidth="1"/>
    <col min="10506" max="10752" width="9.140625" style="1"/>
    <col min="10753" max="10753" width="7.7109375" style="1" customWidth="1"/>
    <col min="10754" max="10754" width="45" style="1" customWidth="1"/>
    <col min="10755" max="10755" width="17" style="1" customWidth="1"/>
    <col min="10756" max="10761" width="9.7109375" style="1" customWidth="1"/>
    <col min="10762" max="11008" width="9.140625" style="1"/>
    <col min="11009" max="11009" width="7.7109375" style="1" customWidth="1"/>
    <col min="11010" max="11010" width="45" style="1" customWidth="1"/>
    <col min="11011" max="11011" width="17" style="1" customWidth="1"/>
    <col min="11012" max="11017" width="9.7109375" style="1" customWidth="1"/>
    <col min="11018" max="11264" width="9.140625" style="1"/>
    <col min="11265" max="11265" width="7.7109375" style="1" customWidth="1"/>
    <col min="11266" max="11266" width="45" style="1" customWidth="1"/>
    <col min="11267" max="11267" width="17" style="1" customWidth="1"/>
    <col min="11268" max="11273" width="9.7109375" style="1" customWidth="1"/>
    <col min="11274" max="11520" width="9.140625" style="1"/>
    <col min="11521" max="11521" width="7.7109375" style="1" customWidth="1"/>
    <col min="11522" max="11522" width="45" style="1" customWidth="1"/>
    <col min="11523" max="11523" width="17" style="1" customWidth="1"/>
    <col min="11524" max="11529" width="9.7109375" style="1" customWidth="1"/>
    <col min="11530" max="11776" width="9.140625" style="1"/>
    <col min="11777" max="11777" width="7.7109375" style="1" customWidth="1"/>
    <col min="11778" max="11778" width="45" style="1" customWidth="1"/>
    <col min="11779" max="11779" width="17" style="1" customWidth="1"/>
    <col min="11780" max="11785" width="9.7109375" style="1" customWidth="1"/>
    <col min="11786" max="12032" width="9.140625" style="1"/>
    <col min="12033" max="12033" width="7.7109375" style="1" customWidth="1"/>
    <col min="12034" max="12034" width="45" style="1" customWidth="1"/>
    <col min="12035" max="12035" width="17" style="1" customWidth="1"/>
    <col min="12036" max="12041" width="9.7109375" style="1" customWidth="1"/>
    <col min="12042" max="12288" width="9.140625" style="1"/>
    <col min="12289" max="12289" width="7.7109375" style="1" customWidth="1"/>
    <col min="12290" max="12290" width="45" style="1" customWidth="1"/>
    <col min="12291" max="12291" width="17" style="1" customWidth="1"/>
    <col min="12292" max="12297" width="9.7109375" style="1" customWidth="1"/>
    <col min="12298" max="12544" width="9.140625" style="1"/>
    <col min="12545" max="12545" width="7.7109375" style="1" customWidth="1"/>
    <col min="12546" max="12546" width="45" style="1" customWidth="1"/>
    <col min="12547" max="12547" width="17" style="1" customWidth="1"/>
    <col min="12548" max="12553" width="9.7109375" style="1" customWidth="1"/>
    <col min="12554" max="12800" width="9.140625" style="1"/>
    <col min="12801" max="12801" width="7.7109375" style="1" customWidth="1"/>
    <col min="12802" max="12802" width="45" style="1" customWidth="1"/>
    <col min="12803" max="12803" width="17" style="1" customWidth="1"/>
    <col min="12804" max="12809" width="9.7109375" style="1" customWidth="1"/>
    <col min="12810" max="13056" width="9.140625" style="1"/>
    <col min="13057" max="13057" width="7.7109375" style="1" customWidth="1"/>
    <col min="13058" max="13058" width="45" style="1" customWidth="1"/>
    <col min="13059" max="13059" width="17" style="1" customWidth="1"/>
    <col min="13060" max="13065" width="9.7109375" style="1" customWidth="1"/>
    <col min="13066" max="13312" width="9.140625" style="1"/>
    <col min="13313" max="13313" width="7.7109375" style="1" customWidth="1"/>
    <col min="13314" max="13314" width="45" style="1" customWidth="1"/>
    <col min="13315" max="13315" width="17" style="1" customWidth="1"/>
    <col min="13316" max="13321" width="9.7109375" style="1" customWidth="1"/>
    <col min="13322" max="13568" width="9.140625" style="1"/>
    <col min="13569" max="13569" width="7.7109375" style="1" customWidth="1"/>
    <col min="13570" max="13570" width="45" style="1" customWidth="1"/>
    <col min="13571" max="13571" width="17" style="1" customWidth="1"/>
    <col min="13572" max="13577" width="9.7109375" style="1" customWidth="1"/>
    <col min="13578" max="13824" width="9.140625" style="1"/>
    <col min="13825" max="13825" width="7.7109375" style="1" customWidth="1"/>
    <col min="13826" max="13826" width="45" style="1" customWidth="1"/>
    <col min="13827" max="13827" width="17" style="1" customWidth="1"/>
    <col min="13828" max="13833" width="9.7109375" style="1" customWidth="1"/>
    <col min="13834" max="14080" width="9.140625" style="1"/>
    <col min="14081" max="14081" width="7.7109375" style="1" customWidth="1"/>
    <col min="14082" max="14082" width="45" style="1" customWidth="1"/>
    <col min="14083" max="14083" width="17" style="1" customWidth="1"/>
    <col min="14084" max="14089" width="9.7109375" style="1" customWidth="1"/>
    <col min="14090" max="14336" width="9.140625" style="1"/>
    <col min="14337" max="14337" width="7.7109375" style="1" customWidth="1"/>
    <col min="14338" max="14338" width="45" style="1" customWidth="1"/>
    <col min="14339" max="14339" width="17" style="1" customWidth="1"/>
    <col min="14340" max="14345" width="9.7109375" style="1" customWidth="1"/>
    <col min="14346" max="14592" width="9.140625" style="1"/>
    <col min="14593" max="14593" width="7.7109375" style="1" customWidth="1"/>
    <col min="14594" max="14594" width="45" style="1" customWidth="1"/>
    <col min="14595" max="14595" width="17" style="1" customWidth="1"/>
    <col min="14596" max="14601" width="9.7109375" style="1" customWidth="1"/>
    <col min="14602" max="14848" width="9.140625" style="1"/>
    <col min="14849" max="14849" width="7.7109375" style="1" customWidth="1"/>
    <col min="14850" max="14850" width="45" style="1" customWidth="1"/>
    <col min="14851" max="14851" width="17" style="1" customWidth="1"/>
    <col min="14852" max="14857" width="9.7109375" style="1" customWidth="1"/>
    <col min="14858" max="15104" width="9.140625" style="1"/>
    <col min="15105" max="15105" width="7.7109375" style="1" customWidth="1"/>
    <col min="15106" max="15106" width="45" style="1" customWidth="1"/>
    <col min="15107" max="15107" width="17" style="1" customWidth="1"/>
    <col min="15108" max="15113" width="9.7109375" style="1" customWidth="1"/>
    <col min="15114" max="15360" width="9.140625" style="1"/>
    <col min="15361" max="15361" width="7.7109375" style="1" customWidth="1"/>
    <col min="15362" max="15362" width="45" style="1" customWidth="1"/>
    <col min="15363" max="15363" width="17" style="1" customWidth="1"/>
    <col min="15364" max="15369" width="9.7109375" style="1" customWidth="1"/>
    <col min="15370" max="15616" width="9.140625" style="1"/>
    <col min="15617" max="15617" width="7.7109375" style="1" customWidth="1"/>
    <col min="15618" max="15618" width="45" style="1" customWidth="1"/>
    <col min="15619" max="15619" width="17" style="1" customWidth="1"/>
    <col min="15620" max="15625" width="9.7109375" style="1" customWidth="1"/>
    <col min="15626" max="15872" width="9.140625" style="1"/>
    <col min="15873" max="15873" width="7.7109375" style="1" customWidth="1"/>
    <col min="15874" max="15874" width="45" style="1" customWidth="1"/>
    <col min="15875" max="15875" width="17" style="1" customWidth="1"/>
    <col min="15876" max="15881" width="9.7109375" style="1" customWidth="1"/>
    <col min="15882" max="16128" width="9.140625" style="1"/>
    <col min="16129" max="16129" width="7.7109375" style="1" customWidth="1"/>
    <col min="16130" max="16130" width="45" style="1" customWidth="1"/>
    <col min="16131" max="16131" width="17" style="1" customWidth="1"/>
    <col min="16132" max="16137" width="9.7109375" style="1" customWidth="1"/>
    <col min="16138" max="16384" width="9.140625" style="1"/>
  </cols>
  <sheetData>
    <row r="1" spans="1:9" ht="54" customHeight="1" x14ac:dyDescent="0.25">
      <c r="G1" s="46" t="s">
        <v>80</v>
      </c>
      <c r="H1" s="46"/>
      <c r="I1" s="46"/>
    </row>
    <row r="4" spans="1:9" ht="16.5" x14ac:dyDescent="0.25">
      <c r="A4" s="44" t="s">
        <v>81</v>
      </c>
      <c r="B4" s="44"/>
      <c r="C4" s="44"/>
      <c r="D4" s="44"/>
      <c r="E4" s="44"/>
      <c r="F4" s="44"/>
      <c r="G4" s="44"/>
      <c r="H4" s="44"/>
      <c r="I4" s="44"/>
    </row>
    <row r="5" spans="1:9" x14ac:dyDescent="0.25">
      <c r="A5" s="47" t="s">
        <v>77</v>
      </c>
      <c r="B5" s="47"/>
      <c r="C5" s="47"/>
      <c r="D5" s="47"/>
      <c r="E5" s="47"/>
      <c r="F5" s="47"/>
      <c r="G5" s="47"/>
      <c r="H5" s="47"/>
      <c r="I5" s="47"/>
    </row>
    <row r="6" spans="1:9" ht="16.5" thickBot="1" x14ac:dyDescent="0.3"/>
    <row r="7" spans="1:9" s="51" customFormat="1" ht="78" customHeight="1" x14ac:dyDescent="0.25">
      <c r="A7" s="48" t="s">
        <v>76</v>
      </c>
      <c r="B7" s="49" t="s">
        <v>75</v>
      </c>
      <c r="C7" s="49" t="s">
        <v>82</v>
      </c>
      <c r="D7" s="49" t="s">
        <v>83</v>
      </c>
      <c r="E7" s="49"/>
      <c r="F7" s="49" t="s">
        <v>84</v>
      </c>
      <c r="G7" s="49"/>
      <c r="H7" s="49" t="s">
        <v>85</v>
      </c>
      <c r="I7" s="50"/>
    </row>
    <row r="8" spans="1:9" s="56" customFormat="1" ht="30" customHeight="1" x14ac:dyDescent="0.25">
      <c r="A8" s="52"/>
      <c r="B8" s="53"/>
      <c r="C8" s="53"/>
      <c r="D8" s="54" t="s">
        <v>86</v>
      </c>
      <c r="E8" s="54" t="s">
        <v>87</v>
      </c>
      <c r="F8" s="54" t="s">
        <v>86</v>
      </c>
      <c r="G8" s="54" t="s">
        <v>87</v>
      </c>
      <c r="H8" s="54" t="s">
        <v>86</v>
      </c>
      <c r="I8" s="55" t="s">
        <v>87</v>
      </c>
    </row>
    <row r="9" spans="1:9" s="56" customFormat="1" ht="39" customHeight="1" x14ac:dyDescent="0.25">
      <c r="A9" s="57" t="s">
        <v>70</v>
      </c>
      <c r="B9" s="58" t="s">
        <v>88</v>
      </c>
      <c r="C9" s="59"/>
      <c r="D9" s="60"/>
      <c r="E9" s="60"/>
      <c r="F9" s="60"/>
      <c r="G9" s="60"/>
      <c r="H9" s="60"/>
      <c r="I9" s="61"/>
    </row>
    <row r="10" spans="1:9" s="56" customFormat="1" ht="39" hidden="1" customHeight="1" x14ac:dyDescent="0.25">
      <c r="A10" s="57" t="s">
        <v>68</v>
      </c>
      <c r="B10" s="58" t="s">
        <v>89</v>
      </c>
      <c r="C10" s="59"/>
      <c r="D10" s="60"/>
      <c r="E10" s="60"/>
      <c r="F10" s="60"/>
      <c r="G10" s="60"/>
      <c r="H10" s="60"/>
      <c r="I10" s="61"/>
    </row>
    <row r="11" spans="1:9" s="56" customFormat="1" ht="173.25" hidden="1" customHeight="1" x14ac:dyDescent="0.25">
      <c r="A11" s="57"/>
      <c r="B11" s="58" t="s">
        <v>90</v>
      </c>
      <c r="C11" s="59" t="s">
        <v>91</v>
      </c>
      <c r="D11" s="60"/>
      <c r="E11" s="60"/>
      <c r="F11" s="60"/>
      <c r="G11" s="60"/>
      <c r="H11" s="60"/>
      <c r="I11" s="61"/>
    </row>
    <row r="12" spans="1:9" s="56" customFormat="1" ht="169.5" hidden="1" customHeight="1" x14ac:dyDescent="0.25">
      <c r="A12" s="57"/>
      <c r="B12" s="58" t="s">
        <v>92</v>
      </c>
      <c r="C12" s="59" t="s">
        <v>93</v>
      </c>
      <c r="D12" s="60"/>
      <c r="E12" s="60"/>
      <c r="F12" s="60"/>
      <c r="G12" s="60"/>
      <c r="H12" s="60"/>
      <c r="I12" s="61"/>
    </row>
    <row r="13" spans="1:9" s="56" customFormat="1" ht="39" customHeight="1" x14ac:dyDescent="0.25">
      <c r="A13" s="57" t="s">
        <v>66</v>
      </c>
      <c r="B13" s="58" t="s">
        <v>94</v>
      </c>
      <c r="C13" s="59"/>
      <c r="D13" s="60"/>
      <c r="E13" s="60"/>
      <c r="F13" s="60"/>
      <c r="G13" s="60"/>
      <c r="H13" s="60"/>
      <c r="I13" s="61"/>
    </row>
    <row r="14" spans="1:9" s="56" customFormat="1" ht="26.1" customHeight="1" x14ac:dyDescent="0.25">
      <c r="A14" s="57"/>
      <c r="B14" s="58" t="s">
        <v>95</v>
      </c>
      <c r="C14" s="59"/>
      <c r="D14" s="60"/>
      <c r="E14" s="60"/>
      <c r="F14" s="60"/>
      <c r="G14" s="60"/>
      <c r="H14" s="60"/>
      <c r="I14" s="61"/>
    </row>
    <row r="15" spans="1:9" s="56" customFormat="1" ht="26.1" customHeight="1" x14ac:dyDescent="0.25">
      <c r="A15" s="57"/>
      <c r="B15" s="58" t="s">
        <v>96</v>
      </c>
      <c r="C15" s="59" t="s">
        <v>91</v>
      </c>
      <c r="D15" s="62">
        <f>[1]цена!C6</f>
        <v>889708.18815331045</v>
      </c>
      <c r="E15" s="62">
        <f>[1]цена!C7</f>
        <v>889708.18815331045</v>
      </c>
      <c r="F15" s="62">
        <v>562461.19999999995</v>
      </c>
      <c r="G15" s="62">
        <v>542769.71</v>
      </c>
      <c r="H15" s="62">
        <f>[1]цена!C9</f>
        <v>618335.06862073217</v>
      </c>
      <c r="I15" s="63">
        <f>[1]цена!C10</f>
        <v>595447.43048725021</v>
      </c>
    </row>
    <row r="16" spans="1:9" s="56" customFormat="1" ht="38.25" customHeight="1" x14ac:dyDescent="0.25">
      <c r="A16" s="57"/>
      <c r="B16" s="58" t="s">
        <v>97</v>
      </c>
      <c r="C16" s="59" t="s">
        <v>93</v>
      </c>
      <c r="D16" s="62">
        <f>[1]цена!D6</f>
        <v>143.56847775175643</v>
      </c>
      <c r="E16" s="62">
        <f>[1]цена!D7</f>
        <v>143.56777220701255</v>
      </c>
      <c r="F16" s="62">
        <v>273.94</v>
      </c>
      <c r="G16" s="62">
        <v>289.29000000000002</v>
      </c>
      <c r="H16" s="62">
        <f>[1]цена!D9</f>
        <v>311.74345280837338</v>
      </c>
      <c r="I16" s="63">
        <f>[1]цена!D10</f>
        <v>327.70866175883123</v>
      </c>
    </row>
    <row r="17" spans="1:9" s="56" customFormat="1" ht="26.1" customHeight="1" x14ac:dyDescent="0.25">
      <c r="A17" s="57"/>
      <c r="B17" s="58" t="s">
        <v>98</v>
      </c>
      <c r="C17" s="59" t="s">
        <v>93</v>
      </c>
      <c r="D17" s="62">
        <f>[1]цена!E6</f>
        <v>2453.7518260853176</v>
      </c>
      <c r="E17" s="62">
        <f>[1]цена!E7</f>
        <v>2453.751120540574</v>
      </c>
      <c r="F17" s="62">
        <v>1660</v>
      </c>
      <c r="G17" s="62">
        <v>1691</v>
      </c>
      <c r="H17" s="62">
        <f>[1]цена!E9</f>
        <v>1682.1602969634273</v>
      </c>
      <c r="I17" s="63">
        <f>[1]цена!E10</f>
        <v>1612.8801506591337</v>
      </c>
    </row>
    <row r="18" spans="1:9" s="56" customFormat="1" ht="40.5" hidden="1" customHeight="1" x14ac:dyDescent="0.25">
      <c r="A18" s="57" t="s">
        <v>60</v>
      </c>
      <c r="B18" s="58" t="s">
        <v>99</v>
      </c>
      <c r="C18" s="59" t="s">
        <v>93</v>
      </c>
      <c r="D18" s="60"/>
      <c r="E18" s="60"/>
      <c r="F18" s="60"/>
      <c r="G18" s="60"/>
      <c r="H18" s="60"/>
      <c r="I18" s="61"/>
    </row>
    <row r="19" spans="1:9" s="56" customFormat="1" ht="26.1" hidden="1" customHeight="1" x14ac:dyDescent="0.25">
      <c r="A19" s="57" t="s">
        <v>56</v>
      </c>
      <c r="B19" s="58" t="s">
        <v>100</v>
      </c>
      <c r="C19" s="59"/>
      <c r="D19" s="60"/>
      <c r="E19" s="60"/>
      <c r="F19" s="60"/>
      <c r="G19" s="60"/>
      <c r="H19" s="60"/>
      <c r="I19" s="61"/>
    </row>
    <row r="20" spans="1:9" s="56" customFormat="1" ht="54" hidden="1" customHeight="1" x14ac:dyDescent="0.25">
      <c r="A20" s="57" t="s">
        <v>54</v>
      </c>
      <c r="B20" s="58" t="s">
        <v>101</v>
      </c>
      <c r="C20" s="59" t="s">
        <v>93</v>
      </c>
      <c r="D20" s="60"/>
      <c r="E20" s="60"/>
      <c r="F20" s="60"/>
      <c r="G20" s="60"/>
      <c r="H20" s="60"/>
      <c r="I20" s="61"/>
    </row>
    <row r="21" spans="1:9" s="56" customFormat="1" ht="66.75" hidden="1" customHeight="1" x14ac:dyDescent="0.25">
      <c r="A21" s="57" t="s">
        <v>102</v>
      </c>
      <c r="B21" s="58" t="s">
        <v>103</v>
      </c>
      <c r="C21" s="59" t="s">
        <v>93</v>
      </c>
      <c r="D21" s="60"/>
      <c r="E21" s="60"/>
      <c r="F21" s="60"/>
      <c r="G21" s="60"/>
      <c r="H21" s="60"/>
      <c r="I21" s="61"/>
    </row>
    <row r="22" spans="1:9" s="56" customFormat="1" ht="27" hidden="1" customHeight="1" x14ac:dyDescent="0.25">
      <c r="A22" s="57" t="s">
        <v>48</v>
      </c>
      <c r="B22" s="58" t="s">
        <v>104</v>
      </c>
      <c r="C22" s="59" t="s">
        <v>43</v>
      </c>
      <c r="D22" s="60"/>
      <c r="E22" s="60"/>
      <c r="F22" s="60"/>
      <c r="G22" s="60"/>
      <c r="H22" s="60"/>
      <c r="I22" s="61"/>
    </row>
    <row r="23" spans="1:9" s="56" customFormat="1" ht="27" hidden="1" customHeight="1" x14ac:dyDescent="0.25">
      <c r="A23" s="57"/>
      <c r="B23" s="58" t="s">
        <v>105</v>
      </c>
      <c r="C23" s="59" t="s">
        <v>43</v>
      </c>
      <c r="D23" s="60"/>
      <c r="E23" s="60"/>
      <c r="F23" s="60"/>
      <c r="G23" s="60"/>
      <c r="H23" s="60"/>
      <c r="I23" s="61"/>
    </row>
    <row r="24" spans="1:9" s="56" customFormat="1" ht="27" hidden="1" customHeight="1" x14ac:dyDescent="0.25">
      <c r="A24" s="57"/>
      <c r="B24" s="58" t="s">
        <v>106</v>
      </c>
      <c r="C24" s="59" t="s">
        <v>43</v>
      </c>
      <c r="D24" s="60"/>
      <c r="E24" s="60"/>
      <c r="F24" s="60"/>
      <c r="G24" s="60"/>
      <c r="H24" s="60"/>
      <c r="I24" s="61"/>
    </row>
    <row r="25" spans="1:9" s="56" customFormat="1" ht="27" hidden="1" customHeight="1" x14ac:dyDescent="0.25">
      <c r="A25" s="57"/>
      <c r="B25" s="58" t="s">
        <v>107</v>
      </c>
      <c r="C25" s="59" t="s">
        <v>43</v>
      </c>
      <c r="D25" s="60"/>
      <c r="E25" s="60"/>
      <c r="F25" s="60"/>
      <c r="G25" s="60"/>
      <c r="H25" s="60"/>
      <c r="I25" s="61"/>
    </row>
    <row r="26" spans="1:9" s="56" customFormat="1" ht="27" hidden="1" customHeight="1" x14ac:dyDescent="0.25">
      <c r="A26" s="57"/>
      <c r="B26" s="58" t="s">
        <v>108</v>
      </c>
      <c r="C26" s="59" t="s">
        <v>43</v>
      </c>
      <c r="D26" s="60"/>
      <c r="E26" s="60"/>
      <c r="F26" s="60"/>
      <c r="G26" s="60"/>
      <c r="H26" s="60"/>
      <c r="I26" s="61"/>
    </row>
    <row r="27" spans="1:9" s="56" customFormat="1" ht="27" hidden="1" customHeight="1" x14ac:dyDescent="0.25">
      <c r="A27" s="57" t="s">
        <v>40</v>
      </c>
      <c r="B27" s="58" t="s">
        <v>109</v>
      </c>
      <c r="C27" s="59" t="s">
        <v>43</v>
      </c>
      <c r="D27" s="60"/>
      <c r="E27" s="60"/>
      <c r="F27" s="60"/>
      <c r="G27" s="60"/>
      <c r="H27" s="60"/>
      <c r="I27" s="61"/>
    </row>
    <row r="28" spans="1:9" s="56" customFormat="1" ht="27" hidden="1" customHeight="1" x14ac:dyDescent="0.25">
      <c r="A28" s="57" t="s">
        <v>38</v>
      </c>
      <c r="B28" s="58" t="s">
        <v>110</v>
      </c>
      <c r="C28" s="59" t="s">
        <v>111</v>
      </c>
      <c r="D28" s="60"/>
      <c r="E28" s="60"/>
      <c r="F28" s="60"/>
      <c r="G28" s="60"/>
      <c r="H28" s="60"/>
      <c r="I28" s="61"/>
    </row>
    <row r="29" spans="1:9" s="56" customFormat="1" ht="27" hidden="1" customHeight="1" x14ac:dyDescent="0.25">
      <c r="A29" s="57"/>
      <c r="B29" s="58" t="s">
        <v>112</v>
      </c>
      <c r="C29" s="59" t="s">
        <v>111</v>
      </c>
      <c r="D29" s="60"/>
      <c r="E29" s="60"/>
      <c r="F29" s="60"/>
      <c r="G29" s="60"/>
      <c r="H29" s="60"/>
      <c r="I29" s="61"/>
    </row>
    <row r="30" spans="1:9" s="56" customFormat="1" ht="27" hidden="1" customHeight="1" x14ac:dyDescent="0.25">
      <c r="A30" s="57" t="s">
        <v>32</v>
      </c>
      <c r="B30" s="58" t="s">
        <v>113</v>
      </c>
      <c r="C30" s="59" t="s">
        <v>91</v>
      </c>
      <c r="D30" s="60"/>
      <c r="E30" s="60"/>
      <c r="F30" s="60"/>
      <c r="G30" s="60"/>
      <c r="H30" s="60"/>
      <c r="I30" s="61"/>
    </row>
    <row r="31" spans="1:9" s="56" customFormat="1" ht="40.5" hidden="1" customHeight="1" x14ac:dyDescent="0.25">
      <c r="A31" s="57" t="s">
        <v>30</v>
      </c>
      <c r="B31" s="58" t="s">
        <v>114</v>
      </c>
      <c r="C31" s="59" t="s">
        <v>115</v>
      </c>
      <c r="D31" s="60"/>
      <c r="E31" s="60"/>
      <c r="F31" s="60"/>
      <c r="G31" s="60"/>
      <c r="H31" s="60"/>
      <c r="I31" s="61"/>
    </row>
    <row r="32" spans="1:9" s="56" customFormat="1" ht="27" hidden="1" customHeight="1" x14ac:dyDescent="0.25">
      <c r="A32" s="57" t="s">
        <v>116</v>
      </c>
      <c r="B32" s="58" t="s">
        <v>117</v>
      </c>
      <c r="C32" s="59" t="s">
        <v>115</v>
      </c>
      <c r="D32" s="60"/>
      <c r="E32" s="60"/>
      <c r="F32" s="60"/>
      <c r="G32" s="60"/>
      <c r="H32" s="60"/>
      <c r="I32" s="61"/>
    </row>
    <row r="33" spans="1:9" s="56" customFormat="1" ht="27" hidden="1" customHeight="1" x14ac:dyDescent="0.25">
      <c r="A33" s="57" t="s">
        <v>118</v>
      </c>
      <c r="B33" s="58" t="s">
        <v>119</v>
      </c>
      <c r="C33" s="59" t="s">
        <v>115</v>
      </c>
      <c r="D33" s="60"/>
      <c r="E33" s="60"/>
      <c r="F33" s="60"/>
      <c r="G33" s="60"/>
      <c r="H33" s="60"/>
      <c r="I33" s="61"/>
    </row>
    <row r="34" spans="1:9" s="56" customFormat="1" ht="27" hidden="1" customHeight="1" x14ac:dyDescent="0.25">
      <c r="A34" s="57"/>
      <c r="B34" s="58" t="s">
        <v>120</v>
      </c>
      <c r="C34" s="59" t="s">
        <v>115</v>
      </c>
      <c r="D34" s="60"/>
      <c r="E34" s="60"/>
      <c r="F34" s="60"/>
      <c r="G34" s="60"/>
      <c r="H34" s="60"/>
      <c r="I34" s="61"/>
    </row>
    <row r="35" spans="1:9" s="56" customFormat="1" ht="27" hidden="1" customHeight="1" x14ac:dyDescent="0.25">
      <c r="A35" s="57"/>
      <c r="B35" s="58" t="s">
        <v>121</v>
      </c>
      <c r="C35" s="59" t="s">
        <v>115</v>
      </c>
      <c r="D35" s="60"/>
      <c r="E35" s="60"/>
      <c r="F35" s="60"/>
      <c r="G35" s="60"/>
      <c r="H35" s="60"/>
      <c r="I35" s="61"/>
    </row>
    <row r="36" spans="1:9" s="56" customFormat="1" ht="27" hidden="1" customHeight="1" x14ac:dyDescent="0.25">
      <c r="A36" s="57"/>
      <c r="B36" s="58" t="s">
        <v>122</v>
      </c>
      <c r="C36" s="59" t="s">
        <v>115</v>
      </c>
      <c r="D36" s="60"/>
      <c r="E36" s="60"/>
      <c r="F36" s="60"/>
      <c r="G36" s="60"/>
      <c r="H36" s="60"/>
      <c r="I36" s="61"/>
    </row>
    <row r="37" spans="1:9" s="56" customFormat="1" ht="27" hidden="1" customHeight="1" x14ac:dyDescent="0.25">
      <c r="A37" s="57"/>
      <c r="B37" s="58" t="s">
        <v>123</v>
      </c>
      <c r="C37" s="59" t="s">
        <v>115</v>
      </c>
      <c r="D37" s="60"/>
      <c r="E37" s="60"/>
      <c r="F37" s="60"/>
      <c r="G37" s="60"/>
      <c r="H37" s="60"/>
      <c r="I37" s="61"/>
    </row>
    <row r="38" spans="1:9" s="56" customFormat="1" ht="27" hidden="1" customHeight="1" x14ac:dyDescent="0.25">
      <c r="A38" s="57" t="s">
        <v>124</v>
      </c>
      <c r="B38" s="58" t="s">
        <v>125</v>
      </c>
      <c r="C38" s="59" t="s">
        <v>115</v>
      </c>
      <c r="D38" s="60"/>
      <c r="E38" s="60"/>
      <c r="F38" s="60"/>
      <c r="G38" s="60"/>
      <c r="H38" s="60"/>
      <c r="I38" s="61"/>
    </row>
    <row r="39" spans="1:9" s="56" customFormat="1" ht="27" hidden="1" customHeight="1" x14ac:dyDescent="0.25">
      <c r="A39" s="57" t="s">
        <v>28</v>
      </c>
      <c r="B39" s="58" t="s">
        <v>126</v>
      </c>
      <c r="C39" s="59"/>
      <c r="D39" s="60"/>
      <c r="E39" s="60"/>
      <c r="F39" s="60"/>
      <c r="G39" s="60"/>
      <c r="H39" s="60"/>
      <c r="I39" s="61"/>
    </row>
    <row r="40" spans="1:9" s="56" customFormat="1" ht="27" hidden="1" customHeight="1" x14ac:dyDescent="0.25">
      <c r="A40" s="57" t="s">
        <v>26</v>
      </c>
      <c r="B40" s="58" t="s">
        <v>127</v>
      </c>
      <c r="C40" s="59" t="s">
        <v>128</v>
      </c>
      <c r="D40" s="60"/>
      <c r="E40" s="60"/>
      <c r="F40" s="60"/>
      <c r="G40" s="60"/>
      <c r="H40" s="60"/>
      <c r="I40" s="61"/>
    </row>
    <row r="41" spans="1:9" s="56" customFormat="1" ht="27" hidden="1" customHeight="1" x14ac:dyDescent="0.25">
      <c r="A41" s="57" t="s">
        <v>129</v>
      </c>
      <c r="B41" s="58" t="s">
        <v>130</v>
      </c>
      <c r="C41" s="59" t="s">
        <v>115</v>
      </c>
      <c r="D41" s="60"/>
      <c r="E41" s="60"/>
      <c r="F41" s="60"/>
      <c r="G41" s="60"/>
      <c r="H41" s="60"/>
      <c r="I41" s="61"/>
    </row>
    <row r="42" spans="1:9" s="56" customFormat="1" ht="27" hidden="1" customHeight="1" x14ac:dyDescent="0.25">
      <c r="A42" s="57" t="s">
        <v>131</v>
      </c>
      <c r="B42" s="58" t="s">
        <v>132</v>
      </c>
      <c r="C42" s="59" t="s">
        <v>133</v>
      </c>
      <c r="D42" s="60"/>
      <c r="E42" s="60"/>
      <c r="F42" s="60"/>
      <c r="G42" s="60"/>
      <c r="H42" s="60"/>
      <c r="I42" s="61"/>
    </row>
    <row r="43" spans="1:9" s="56" customFormat="1" ht="27" hidden="1" customHeight="1" x14ac:dyDescent="0.25">
      <c r="A43" s="57"/>
      <c r="B43" s="58" t="s">
        <v>134</v>
      </c>
      <c r="C43" s="59" t="s">
        <v>133</v>
      </c>
      <c r="D43" s="60"/>
      <c r="E43" s="60"/>
      <c r="F43" s="60"/>
      <c r="G43" s="60"/>
      <c r="H43" s="60"/>
      <c r="I43" s="61"/>
    </row>
    <row r="44" spans="1:9" s="56" customFormat="1" ht="27" hidden="1" customHeight="1" thickBot="1" x14ac:dyDescent="0.3">
      <c r="A44" s="64"/>
      <c r="B44" s="65" t="s">
        <v>135</v>
      </c>
      <c r="C44" s="66" t="s">
        <v>133</v>
      </c>
      <c r="D44" s="67"/>
      <c r="E44" s="67"/>
      <c r="F44" s="67"/>
      <c r="G44" s="67"/>
      <c r="H44" s="67"/>
      <c r="I44" s="68"/>
    </row>
    <row r="45" spans="1:9" s="3" customFormat="1" ht="17.25" customHeight="1" x14ac:dyDescent="0.2">
      <c r="A45" s="4" t="s">
        <v>136</v>
      </c>
    </row>
    <row r="49" spans="1:9" x14ac:dyDescent="0.25">
      <c r="A49" s="2" t="s">
        <v>0</v>
      </c>
      <c r="B49" s="2"/>
      <c r="C49" s="2"/>
      <c r="D49" s="2"/>
      <c r="E49" s="2"/>
      <c r="F49" s="2"/>
      <c r="G49" s="2"/>
      <c r="H49" s="2"/>
      <c r="I49" s="2"/>
    </row>
  </sheetData>
  <mergeCells count="10">
    <mergeCell ref="A49:I49"/>
    <mergeCell ref="G1:I1"/>
    <mergeCell ref="A4:I4"/>
    <mergeCell ref="A5:I5"/>
    <mergeCell ref="A7:A8"/>
    <mergeCell ref="B7:B8"/>
    <mergeCell ref="C7:C8"/>
    <mergeCell ref="D7:E7"/>
    <mergeCell ref="F7:G7"/>
    <mergeCell ref="H7:I7"/>
  </mergeCells>
  <pageMargins left="0.78740157480314965" right="0.70866141732283472" top="0.78740157480314965" bottom="0.39370078740157483" header="0.19685039370078741" footer="0.19685039370078741"/>
  <pageSetup paperSize="9" scale="82"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view="pageBreakPreview" topLeftCell="A4" zoomScaleNormal="100" workbookViewId="0">
      <pane ySplit="4" topLeftCell="A20" activePane="bottomLeft" state="frozen"/>
      <selection activeCell="A4" sqref="A4"/>
      <selection pane="bottomLeft" activeCell="F30" sqref="F30"/>
    </sheetView>
  </sheetViews>
  <sheetFormatPr defaultRowHeight="15.75" x14ac:dyDescent="0.25"/>
  <cols>
    <col min="1" max="1" width="6.5703125" style="1" customWidth="1"/>
    <col min="2" max="2" width="31" style="1" customWidth="1"/>
    <col min="3" max="3" width="12.28515625" style="1" customWidth="1"/>
    <col min="4" max="4" width="26.85546875" style="1" customWidth="1"/>
    <col min="5" max="5" width="27.28515625" style="1" customWidth="1"/>
    <col min="6" max="6" width="25.85546875" style="1" customWidth="1"/>
    <col min="7" max="16384" width="9.140625" style="1"/>
  </cols>
  <sheetData>
    <row r="1" spans="1:6" ht="54" customHeight="1" x14ac:dyDescent="0.25">
      <c r="F1" s="45" t="s">
        <v>79</v>
      </c>
    </row>
    <row r="4" spans="1:6" ht="31.5" customHeight="1" x14ac:dyDescent="0.25">
      <c r="A4" s="44" t="s">
        <v>78</v>
      </c>
      <c r="B4" s="43"/>
      <c r="C4" s="43"/>
      <c r="D4" s="43"/>
      <c r="E4" s="43"/>
      <c r="F4" s="43"/>
    </row>
    <row r="5" spans="1:6" x14ac:dyDescent="0.25">
      <c r="A5" s="42" t="s">
        <v>77</v>
      </c>
      <c r="B5" s="42"/>
      <c r="C5" s="42"/>
      <c r="D5" s="42"/>
      <c r="E5" s="42"/>
      <c r="F5" s="42"/>
    </row>
    <row r="6" spans="1:6" ht="16.5" thickBot="1" x14ac:dyDescent="0.3"/>
    <row r="7" spans="1:6" s="38" customFormat="1" ht="47.25" x14ac:dyDescent="0.25">
      <c r="A7" s="41" t="s">
        <v>76</v>
      </c>
      <c r="B7" s="40" t="s">
        <v>75</v>
      </c>
      <c r="C7" s="40" t="s">
        <v>74</v>
      </c>
      <c r="D7" s="40" t="s">
        <v>73</v>
      </c>
      <c r="E7" s="40" t="s">
        <v>72</v>
      </c>
      <c r="F7" s="39" t="s">
        <v>71</v>
      </c>
    </row>
    <row r="8" spans="1:6" s="5" customFormat="1" ht="42" customHeight="1" x14ac:dyDescent="0.25">
      <c r="A8" s="37" t="s">
        <v>70</v>
      </c>
      <c r="B8" s="36" t="s">
        <v>69</v>
      </c>
      <c r="C8" s="35"/>
      <c r="D8" s="34"/>
      <c r="E8" s="33"/>
      <c r="F8" s="32"/>
    </row>
    <row r="9" spans="1:6" s="5" customFormat="1" ht="28.7" customHeight="1" x14ac:dyDescent="0.25">
      <c r="A9" s="37" t="s">
        <v>68</v>
      </c>
      <c r="B9" s="36" t="s">
        <v>67</v>
      </c>
      <c r="C9" s="35" t="s">
        <v>5</v>
      </c>
      <c r="D9" s="34">
        <v>56712.9</v>
      </c>
      <c r="E9" s="33">
        <f>'[1]Опер расх'!D25</f>
        <v>47237.95</v>
      </c>
      <c r="F9" s="32">
        <f>'[1]Опер расх'!E25</f>
        <v>55905.440000000002</v>
      </c>
    </row>
    <row r="10" spans="1:6" s="5" customFormat="1" ht="28.7" customHeight="1" x14ac:dyDescent="0.25">
      <c r="A10" s="37" t="s">
        <v>66</v>
      </c>
      <c r="B10" s="36" t="s">
        <v>65</v>
      </c>
      <c r="C10" s="35" t="s">
        <v>5</v>
      </c>
      <c r="D10" s="34">
        <f>D9-'[1]Опер расх'!C8</f>
        <v>5542.1399999999921</v>
      </c>
      <c r="E10" s="33">
        <f>'[1]Опер расх'!D16</f>
        <v>0</v>
      </c>
      <c r="F10" s="32">
        <f>'[1]Опер расх'!E16</f>
        <v>175.45</v>
      </c>
    </row>
    <row r="11" spans="1:6" s="5" customFormat="1" ht="59.25" customHeight="1" x14ac:dyDescent="0.25">
      <c r="A11" s="37" t="s">
        <v>64</v>
      </c>
      <c r="B11" s="36" t="s">
        <v>63</v>
      </c>
      <c r="C11" s="35" t="s">
        <v>5</v>
      </c>
      <c r="D11" s="34">
        <f>D10+'[1]Опер расх'!C9+'[1]Опер расх'!C40</f>
        <v>12816.319999999992</v>
      </c>
      <c r="E11" s="33">
        <f>'[1]Опер расх'!D34</f>
        <v>7332.23</v>
      </c>
      <c r="F11" s="32">
        <f>'[1]Опер расх'!E34</f>
        <v>7911.0999999999995</v>
      </c>
    </row>
    <row r="12" spans="1:6" s="5" customFormat="1" ht="27.75" customHeight="1" x14ac:dyDescent="0.25">
      <c r="A12" s="37" t="s">
        <v>62</v>
      </c>
      <c r="B12" s="36" t="s">
        <v>61</v>
      </c>
      <c r="C12" s="35" t="s">
        <v>5</v>
      </c>
      <c r="D12" s="34">
        <f>D10-D10*20%</f>
        <v>4433.7119999999941</v>
      </c>
      <c r="E12" s="33">
        <f>E10-E10*20%</f>
        <v>0</v>
      </c>
      <c r="F12" s="32">
        <f>F10-F10*20%</f>
        <v>140.35999999999999</v>
      </c>
    </row>
    <row r="13" spans="1:6" s="5" customFormat="1" ht="41.25" customHeight="1" x14ac:dyDescent="0.25">
      <c r="A13" s="37" t="s">
        <v>60</v>
      </c>
      <c r="B13" s="36" t="s">
        <v>59</v>
      </c>
      <c r="C13" s="35"/>
      <c r="D13" s="34"/>
      <c r="E13" s="33"/>
      <c r="F13" s="32"/>
    </row>
    <row r="14" spans="1:6" s="5" customFormat="1" ht="110.25" x14ac:dyDescent="0.25">
      <c r="A14" s="37" t="s">
        <v>58</v>
      </c>
      <c r="B14" s="36" t="s">
        <v>57</v>
      </c>
      <c r="C14" s="35" t="s">
        <v>43</v>
      </c>
      <c r="D14" s="34">
        <f>D10/D9*100</f>
        <v>9.7722740328919748</v>
      </c>
      <c r="E14" s="33">
        <f>E10/E9*100</f>
        <v>0</v>
      </c>
      <c r="F14" s="32">
        <f>F10/F9*100</f>
        <v>0.31383350171289232</v>
      </c>
    </row>
    <row r="15" spans="1:6" s="5" customFormat="1" ht="48" customHeight="1" x14ac:dyDescent="0.25">
      <c r="A15" s="15" t="s">
        <v>56</v>
      </c>
      <c r="B15" s="14" t="s">
        <v>55</v>
      </c>
      <c r="C15" s="13"/>
      <c r="D15" s="12"/>
      <c r="E15" s="12"/>
      <c r="F15" s="11"/>
    </row>
    <row r="16" spans="1:6" s="26" customFormat="1" ht="24.75" customHeight="1" x14ac:dyDescent="0.25">
      <c r="A16" s="31" t="s">
        <v>54</v>
      </c>
      <c r="B16" s="30" t="s">
        <v>53</v>
      </c>
      <c r="C16" s="29" t="s">
        <v>52</v>
      </c>
      <c r="D16" s="28">
        <v>4.5919999999999996</v>
      </c>
      <c r="E16" s="28">
        <v>5.9287999999999998</v>
      </c>
      <c r="F16" s="27">
        <v>6.1867000000000001</v>
      </c>
    </row>
    <row r="17" spans="1:6" s="5" customFormat="1" ht="36" customHeight="1" x14ac:dyDescent="0.25">
      <c r="A17" s="15" t="s">
        <v>51</v>
      </c>
      <c r="B17" s="14" t="s">
        <v>50</v>
      </c>
      <c r="C17" s="13" t="s">
        <v>49</v>
      </c>
      <c r="D17" s="25">
        <f>'[1]Опер расх'!C30*1000</f>
        <v>21221.9</v>
      </c>
      <c r="E17" s="25">
        <f>'[1]Опер расх'!D30*1000</f>
        <v>28178.6</v>
      </c>
      <c r="F17" s="24">
        <f>'[1]Опер расх'!E30*1000</f>
        <v>33956</v>
      </c>
    </row>
    <row r="18" spans="1:6" s="5" customFormat="1" ht="66" customHeight="1" x14ac:dyDescent="0.25">
      <c r="A18" s="15" t="s">
        <v>48</v>
      </c>
      <c r="B18" s="14" t="s">
        <v>47</v>
      </c>
      <c r="C18" s="13" t="s">
        <v>46</v>
      </c>
      <c r="D18" s="25">
        <v>21221.9</v>
      </c>
      <c r="E18" s="25">
        <v>28178.6</v>
      </c>
      <c r="F18" s="24">
        <v>33956</v>
      </c>
    </row>
    <row r="19" spans="1:6" s="5" customFormat="1" ht="80.25" customHeight="1" x14ac:dyDescent="0.25">
      <c r="A19" s="15" t="s">
        <v>45</v>
      </c>
      <c r="B19" s="14" t="s">
        <v>44</v>
      </c>
      <c r="C19" s="13" t="s">
        <v>43</v>
      </c>
      <c r="D19" s="12">
        <v>6.5904999999999996</v>
      </c>
      <c r="E19" s="12">
        <v>11.11</v>
      </c>
      <c r="F19" s="11">
        <v>11.11</v>
      </c>
    </row>
    <row r="20" spans="1:6" s="5" customFormat="1" ht="64.5" customHeight="1" x14ac:dyDescent="0.25">
      <c r="A20" s="15" t="s">
        <v>42</v>
      </c>
      <c r="B20" s="14" t="s">
        <v>41</v>
      </c>
      <c r="C20" s="13"/>
      <c r="D20" s="12" t="s">
        <v>24</v>
      </c>
      <c r="E20" s="12" t="s">
        <v>24</v>
      </c>
      <c r="F20" s="23" t="s">
        <v>24</v>
      </c>
    </row>
    <row r="21" spans="1:6" s="5" customFormat="1" ht="64.5" customHeight="1" x14ac:dyDescent="0.25">
      <c r="A21" s="15" t="s">
        <v>40</v>
      </c>
      <c r="B21" s="14" t="s">
        <v>39</v>
      </c>
      <c r="C21" s="13" t="s">
        <v>5</v>
      </c>
      <c r="D21" s="12">
        <f>'[1]Опер расх'!C25</f>
        <v>52073.270000000011</v>
      </c>
      <c r="E21" s="12">
        <f>'[1]Опер расх'!D25</f>
        <v>47237.95</v>
      </c>
      <c r="F21" s="21">
        <f>'[1]Опер расх'!E25</f>
        <v>55905.440000000002</v>
      </c>
    </row>
    <row r="22" spans="1:6" s="5" customFormat="1" ht="33.75" customHeight="1" x14ac:dyDescent="0.25">
      <c r="A22" s="15" t="s">
        <v>38</v>
      </c>
      <c r="B22" s="14" t="s">
        <v>37</v>
      </c>
      <c r="C22" s="13" t="s">
        <v>5</v>
      </c>
      <c r="D22" s="12">
        <v>17033.14</v>
      </c>
      <c r="E22" s="12">
        <v>13027.22</v>
      </c>
      <c r="F22" s="21">
        <v>18395.59</v>
      </c>
    </row>
    <row r="23" spans="1:6" s="5" customFormat="1" ht="27.6" customHeight="1" x14ac:dyDescent="0.25">
      <c r="A23" s="15"/>
      <c r="B23" s="14" t="s">
        <v>36</v>
      </c>
      <c r="C23" s="13"/>
      <c r="D23" s="12"/>
      <c r="E23" s="12"/>
      <c r="F23" s="21"/>
    </row>
    <row r="24" spans="1:6" s="5" customFormat="1" ht="27.6" customHeight="1" x14ac:dyDescent="0.25">
      <c r="A24" s="15"/>
      <c r="B24" s="14" t="s">
        <v>35</v>
      </c>
      <c r="C24" s="13" t="s">
        <v>5</v>
      </c>
      <c r="D24" s="12">
        <f>'[1]Опер расх'!C10</f>
        <v>13222.85</v>
      </c>
      <c r="E24" s="12">
        <f>'[1]Опер расх'!D10</f>
        <v>11767.22</v>
      </c>
      <c r="F24" s="21">
        <v>16616.36</v>
      </c>
    </row>
    <row r="25" spans="1:6" s="5" customFormat="1" ht="27.6" customHeight="1" x14ac:dyDescent="0.25">
      <c r="A25" s="15"/>
      <c r="B25" s="14" t="s">
        <v>34</v>
      </c>
      <c r="C25" s="13" t="s">
        <v>5</v>
      </c>
      <c r="D25" s="12">
        <f>'[1]Опер расх'!C14</f>
        <v>47.4</v>
      </c>
      <c r="E25" s="12">
        <f>'[1]Опер расх'!D14</f>
        <v>0</v>
      </c>
      <c r="F25" s="22">
        <v>0</v>
      </c>
    </row>
    <row r="26" spans="1:6" s="5" customFormat="1" ht="27.6" customHeight="1" x14ac:dyDescent="0.25">
      <c r="A26" s="15"/>
      <c r="B26" s="14" t="s">
        <v>33</v>
      </c>
      <c r="C26" s="13" t="s">
        <v>5</v>
      </c>
      <c r="D26" s="12">
        <v>2188.1</v>
      </c>
      <c r="E26" s="12">
        <v>770.72</v>
      </c>
      <c r="F26" s="21">
        <v>1088.33</v>
      </c>
    </row>
    <row r="27" spans="1:6" s="5" customFormat="1" ht="39" customHeight="1" x14ac:dyDescent="0.25">
      <c r="A27" s="15" t="s">
        <v>32</v>
      </c>
      <c r="B27" s="14" t="s">
        <v>31</v>
      </c>
      <c r="C27" s="13" t="s">
        <v>5</v>
      </c>
      <c r="D27" s="12">
        <v>31993.33</v>
      </c>
      <c r="E27" s="12">
        <v>26276.46</v>
      </c>
      <c r="F27" s="21">
        <v>26644.52</v>
      </c>
    </row>
    <row r="28" spans="1:6" s="5" customFormat="1" ht="60.75" customHeight="1" x14ac:dyDescent="0.25">
      <c r="A28" s="15" t="s">
        <v>30</v>
      </c>
      <c r="B28" s="14" t="s">
        <v>29</v>
      </c>
      <c r="C28" s="13" t="s">
        <v>5</v>
      </c>
      <c r="D28" s="12">
        <v>0</v>
      </c>
      <c r="E28" s="12">
        <v>0</v>
      </c>
      <c r="F28" s="21">
        <v>0</v>
      </c>
    </row>
    <row r="29" spans="1:6" s="5" customFormat="1" ht="43.5" customHeight="1" x14ac:dyDescent="0.25">
      <c r="A29" s="15" t="s">
        <v>28</v>
      </c>
      <c r="B29" s="14" t="s">
        <v>27</v>
      </c>
      <c r="C29" s="13" t="s">
        <v>5</v>
      </c>
      <c r="D29" s="12">
        <v>0</v>
      </c>
      <c r="E29" s="12">
        <v>0</v>
      </c>
      <c r="F29" s="21">
        <v>0</v>
      </c>
    </row>
    <row r="30" spans="1:6" s="5" customFormat="1" ht="81" customHeight="1" x14ac:dyDescent="0.25">
      <c r="A30" s="15" t="s">
        <v>26</v>
      </c>
      <c r="B30" s="14" t="s">
        <v>25</v>
      </c>
      <c r="C30" s="13"/>
      <c r="D30" s="12" t="s">
        <v>24</v>
      </c>
      <c r="E30" s="12" t="s">
        <v>24</v>
      </c>
      <c r="F30" s="21" t="s">
        <v>24</v>
      </c>
    </row>
    <row r="31" spans="1:6" s="5" customFormat="1" ht="27" customHeight="1" x14ac:dyDescent="0.25">
      <c r="A31" s="15"/>
      <c r="B31" s="16" t="s">
        <v>8</v>
      </c>
      <c r="C31" s="13"/>
      <c r="D31" s="12"/>
      <c r="E31" s="12"/>
      <c r="F31" s="21"/>
    </row>
    <row r="32" spans="1:6" s="5" customFormat="1" ht="30.75" customHeight="1" x14ac:dyDescent="0.25">
      <c r="A32" s="15"/>
      <c r="B32" s="14" t="s">
        <v>23</v>
      </c>
      <c r="C32" s="13" t="s">
        <v>22</v>
      </c>
      <c r="D32" s="12">
        <v>1081.8</v>
      </c>
      <c r="E32" s="12">
        <v>718.06</v>
      </c>
      <c r="F32" s="21">
        <v>1081.8</v>
      </c>
    </row>
    <row r="33" spans="1:6" s="5" customFormat="1" ht="35.25" customHeight="1" x14ac:dyDescent="0.25">
      <c r="A33" s="15"/>
      <c r="B33" s="14" t="s">
        <v>21</v>
      </c>
      <c r="C33" s="13" t="s">
        <v>20</v>
      </c>
      <c r="D33" s="12">
        <f>'[1]Опер расх'!C33/'Прил 2'!D32</f>
        <v>21.110704381586253</v>
      </c>
      <c r="E33" s="12">
        <f>'[1]Опер расх'!D33/'Прил 2'!E32</f>
        <v>32.359607832214579</v>
      </c>
      <c r="F33" s="21">
        <f>'[1]Опер расх'!E33/'Прил 2'!F32</f>
        <v>30.800600850434467</v>
      </c>
    </row>
    <row r="34" spans="1:6" s="5" customFormat="1" ht="72.75" customHeight="1" x14ac:dyDescent="0.25">
      <c r="A34" s="15" t="s">
        <v>19</v>
      </c>
      <c r="B34" s="14" t="s">
        <v>18</v>
      </c>
      <c r="C34" s="13"/>
      <c r="D34" s="12"/>
      <c r="E34" s="12"/>
      <c r="F34" s="21"/>
    </row>
    <row r="35" spans="1:6" s="5" customFormat="1" ht="41.25" customHeight="1" x14ac:dyDescent="0.25">
      <c r="A35" s="15" t="s">
        <v>17</v>
      </c>
      <c r="B35" s="14" t="s">
        <v>16</v>
      </c>
      <c r="C35" s="13" t="s">
        <v>15</v>
      </c>
      <c r="D35" s="20">
        <v>17</v>
      </c>
      <c r="E35" s="20">
        <v>17</v>
      </c>
      <c r="F35" s="19">
        <v>17</v>
      </c>
    </row>
    <row r="36" spans="1:6" s="5" customFormat="1" ht="47.25" x14ac:dyDescent="0.25">
      <c r="A36" s="15" t="s">
        <v>14</v>
      </c>
      <c r="B36" s="14" t="s">
        <v>13</v>
      </c>
      <c r="C36" s="13" t="s">
        <v>12</v>
      </c>
      <c r="D36" s="18">
        <f>D24/12/D35</f>
        <v>64.81789215686274</v>
      </c>
      <c r="E36" s="18">
        <f>E24/12/E35</f>
        <v>57.682450980392154</v>
      </c>
      <c r="F36" s="17">
        <f>F24/12/F35</f>
        <v>81.452745098039216</v>
      </c>
    </row>
    <row r="37" spans="1:6" s="5" customFormat="1" ht="49.5" customHeight="1" x14ac:dyDescent="0.25">
      <c r="A37" s="15" t="s">
        <v>11</v>
      </c>
      <c r="B37" s="14" t="s">
        <v>10</v>
      </c>
      <c r="C37" s="13"/>
      <c r="D37" s="12" t="s">
        <v>9</v>
      </c>
      <c r="E37" s="12" t="s">
        <v>9</v>
      </c>
      <c r="F37" s="11" t="s">
        <v>9</v>
      </c>
    </row>
    <row r="38" spans="1:6" s="5" customFormat="1" ht="27" customHeight="1" x14ac:dyDescent="0.25">
      <c r="A38" s="15"/>
      <c r="B38" s="16" t="s">
        <v>8</v>
      </c>
      <c r="C38" s="13"/>
      <c r="D38" s="12"/>
      <c r="E38" s="12"/>
      <c r="F38" s="11"/>
    </row>
    <row r="39" spans="1:6" s="5" customFormat="1" ht="65.25" customHeight="1" x14ac:dyDescent="0.25">
      <c r="A39" s="15"/>
      <c r="B39" s="14" t="s">
        <v>7</v>
      </c>
      <c r="C39" s="13" t="s">
        <v>5</v>
      </c>
      <c r="D39" s="12">
        <v>2763</v>
      </c>
      <c r="E39" s="12">
        <v>2763</v>
      </c>
      <c r="F39" s="11">
        <v>2763</v>
      </c>
    </row>
    <row r="40" spans="1:6" s="5" customFormat="1" ht="80.25" customHeight="1" thickBot="1" x14ac:dyDescent="0.3">
      <c r="A40" s="10"/>
      <c r="B40" s="9" t="s">
        <v>6</v>
      </c>
      <c r="C40" s="8" t="s">
        <v>5</v>
      </c>
      <c r="D40" s="7">
        <v>46799</v>
      </c>
      <c r="E40" s="7">
        <v>47000</v>
      </c>
      <c r="F40" s="6">
        <v>47500</v>
      </c>
    </row>
    <row r="41" spans="1:6" s="3" customFormat="1" ht="19.5" customHeight="1" x14ac:dyDescent="0.2">
      <c r="A41" s="4" t="s">
        <v>4</v>
      </c>
    </row>
    <row r="42" spans="1:6" s="3" customFormat="1" x14ac:dyDescent="0.2">
      <c r="A42" s="4" t="s">
        <v>3</v>
      </c>
    </row>
    <row r="43" spans="1:6" s="3" customFormat="1" x14ac:dyDescent="0.2">
      <c r="A43" s="4" t="s">
        <v>2</v>
      </c>
    </row>
    <row r="44" spans="1:6" s="3" customFormat="1" x14ac:dyDescent="0.2">
      <c r="A44" s="4" t="s">
        <v>1</v>
      </c>
    </row>
    <row r="49" spans="1:6" x14ac:dyDescent="0.25">
      <c r="A49" s="2" t="s">
        <v>0</v>
      </c>
      <c r="B49" s="2"/>
      <c r="C49" s="2"/>
      <c r="D49" s="2"/>
      <c r="E49" s="2"/>
      <c r="F49" s="2"/>
    </row>
  </sheetData>
  <mergeCells count="3">
    <mergeCell ref="A4:F4"/>
    <mergeCell ref="A5:F5"/>
    <mergeCell ref="A49:F49"/>
  </mergeCells>
  <pageMargins left="0.39370078740157483" right="0.11811023622047245" top="0.39370078740157483" bottom="0.39370078740157483" header="0.19685039370078741" footer="0.19685039370078741"/>
  <pageSetup paperSize="9" scale="75" fitToHeight="0"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6</vt:i4>
      </vt:variant>
    </vt:vector>
  </HeadingPairs>
  <TitlesOfParts>
    <vt:vector size="9" baseType="lpstr">
      <vt:lpstr>Прил 5</vt:lpstr>
      <vt:lpstr>Прил 2</vt:lpstr>
      <vt:lpstr>Лист1</vt:lpstr>
      <vt:lpstr>'Прил 2'!TABLE</vt:lpstr>
      <vt:lpstr>'Прил 5'!TABLE</vt:lpstr>
      <vt:lpstr>'Прил 2'!Заголовки_для_печати</vt:lpstr>
      <vt:lpstr>'Прил 5'!Заголовки_для_печати</vt:lpstr>
      <vt:lpstr>'Прил 2'!Область_печати</vt:lpstr>
      <vt:lpstr>'Прил 5'!Область_печати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2017-08-11T05:28:12Z</dcterms:modified>
</cp:coreProperties>
</file>